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FA stacjonarne" sheetId="1" r:id="rId1"/>
    <sheet name="FA niestacjonarne" sheetId="2" r:id="rId2"/>
    <sheet name="Opis zmian" sheetId="3" r:id="rId3"/>
    <sheet name="FILOLOGIA ANGIELSKA niestac." sheetId="4" state="hidden" r:id="rId4"/>
  </sheets>
  <definedNames/>
  <calcPr fullCalcOnLoad="1"/>
</workbook>
</file>

<file path=xl/sharedStrings.xml><?xml version="1.0" encoding="utf-8"?>
<sst xmlns="http://schemas.openxmlformats.org/spreadsheetml/2006/main" count="1118" uniqueCount="244">
  <si>
    <t>A</t>
  </si>
  <si>
    <t>Ochrona własności intelektualnej</t>
  </si>
  <si>
    <t>Wychowanie fizyczne</t>
  </si>
  <si>
    <t>P</t>
  </si>
  <si>
    <t>Wykłady tematyczne</t>
  </si>
  <si>
    <t>Przedsiębiorczość</t>
  </si>
  <si>
    <t>B</t>
  </si>
  <si>
    <t>C</t>
  </si>
  <si>
    <t>E3</t>
  </si>
  <si>
    <t>E4</t>
  </si>
  <si>
    <t>E5</t>
  </si>
  <si>
    <t>Z</t>
  </si>
  <si>
    <t>Wa</t>
  </si>
  <si>
    <t>D</t>
  </si>
  <si>
    <t>D1</t>
  </si>
  <si>
    <t>W</t>
  </si>
  <si>
    <t>D2</t>
  </si>
  <si>
    <t>W - wykład, A - ćwiczenia audytoryjne, L - ćwiczenia laboratoryjne, P - ćwiczenia praktyczne, Pr - ćwiczenia projektowe, Wa - warsztaty, S - seminarium, Le - lektorat</t>
  </si>
  <si>
    <t xml:space="preserve">Technologia informacyjna </t>
  </si>
  <si>
    <t>Digital Media</t>
  </si>
  <si>
    <t>Praktyka społeczna (indywidualna, po uzgodnieniu z opiekunem roku)</t>
  </si>
  <si>
    <t xml:space="preserve">Język przekład kultura - angielski </t>
  </si>
  <si>
    <t xml:space="preserve">Język przekład kultura - niemiecki </t>
  </si>
  <si>
    <t xml:space="preserve">Język przekład kultura - rosyjski  </t>
  </si>
  <si>
    <t xml:space="preserve">Język przekład kultura - hiszpański </t>
  </si>
  <si>
    <t>Kierunek: Filologia</t>
  </si>
  <si>
    <t xml:space="preserve">                                         </t>
  </si>
  <si>
    <t>Lp.</t>
  </si>
  <si>
    <t>Nazwa przedmiotu</t>
  </si>
  <si>
    <t>Egz po sem/ zalicz</t>
  </si>
  <si>
    <t xml:space="preserve">Rok I </t>
  </si>
  <si>
    <t xml:space="preserve">Rok II  </t>
  </si>
  <si>
    <t xml:space="preserve">Rok III  </t>
  </si>
  <si>
    <t>Suma godzin</t>
  </si>
  <si>
    <t>Suma ECTS</t>
  </si>
  <si>
    <t>sem. 1</t>
  </si>
  <si>
    <t>sem. 2</t>
  </si>
  <si>
    <t>sem. 3</t>
  </si>
  <si>
    <t>sem. 4</t>
  </si>
  <si>
    <t>sem. 5</t>
  </si>
  <si>
    <t>sem. 6</t>
  </si>
  <si>
    <t>ĆW</t>
  </si>
  <si>
    <t>ECTS</t>
  </si>
  <si>
    <t>godz.</t>
  </si>
  <si>
    <t>forma</t>
  </si>
  <si>
    <t>S</t>
  </si>
  <si>
    <t>Emisja głosu</t>
  </si>
  <si>
    <t>wa</t>
  </si>
  <si>
    <t>Poziom: I stopnia ………………..</t>
  </si>
  <si>
    <t>Cykl kształcenia od roku akademickiego: 2019/2020 ……………….</t>
  </si>
  <si>
    <t>Rok IV</t>
  </si>
  <si>
    <t>sem. 7</t>
  </si>
  <si>
    <t xml:space="preserve">Historia W. Brytanii </t>
  </si>
  <si>
    <t>Historia USA</t>
  </si>
  <si>
    <t>Media w kulturze</t>
  </si>
  <si>
    <t>E6</t>
  </si>
  <si>
    <t xml:space="preserve">PNJA: Use of English  </t>
  </si>
  <si>
    <t>PNJA: Reading</t>
  </si>
  <si>
    <t>PNJA: Speaking and Listening</t>
  </si>
  <si>
    <t>PNJA: Speaking - Art of Argument</t>
  </si>
  <si>
    <t xml:space="preserve">PNJA: Grammar </t>
  </si>
  <si>
    <t xml:space="preserve">PNJA: Writing </t>
  </si>
  <si>
    <t xml:space="preserve">PNJA: Fonetyka praktyczna z Fonologią </t>
  </si>
  <si>
    <r>
      <t xml:space="preserve">PNJA: </t>
    </r>
    <r>
      <rPr>
        <sz val="16"/>
        <rFont val="Arial CE"/>
        <family val="0"/>
      </rPr>
      <t>Integrated Skills Remedial Course</t>
    </r>
  </si>
  <si>
    <t>PNJA: Egzamin</t>
  </si>
  <si>
    <t>E2/E4/E6</t>
  </si>
  <si>
    <t>Literatura angielska (ze Wstępem do literat.)</t>
  </si>
  <si>
    <t>E4/E5</t>
  </si>
  <si>
    <t>Literatura amerykańska</t>
  </si>
  <si>
    <t>Wstęp do językoznawstwa</t>
  </si>
  <si>
    <t>E2</t>
  </si>
  <si>
    <t xml:space="preserve">Gramatyka opisowa (morfologia i składnia) </t>
  </si>
  <si>
    <t>E2/E3</t>
  </si>
  <si>
    <t xml:space="preserve"> </t>
  </si>
  <si>
    <t>Pragmatyka z elementami semantyki</t>
  </si>
  <si>
    <t>Socjolingwistyka</t>
  </si>
  <si>
    <t>Tłumaczenie ( z gramatyką kontrastywną)</t>
  </si>
  <si>
    <t>Global Understanding (kurs telekonferencyjny)</t>
  </si>
  <si>
    <t>Proseminarium</t>
  </si>
  <si>
    <t>Seminarium dyplomowe i praca dyplomowa</t>
  </si>
  <si>
    <t>Metodyka nauczania j. ang -terminologia</t>
  </si>
  <si>
    <t xml:space="preserve">Podstawy dydaktyki </t>
  </si>
  <si>
    <t>Metodyka nauczania j. ang -organizacja lekcji</t>
  </si>
  <si>
    <t>Współczesne technologie w nauczaniu</t>
  </si>
  <si>
    <t>Autonomia ucznia- maksymalizacja potencjału ucznia</t>
  </si>
  <si>
    <t>Akwizycja języka</t>
  </si>
  <si>
    <t>Nauczanie j. ang w szkole podstawowej i przedszkolu</t>
  </si>
  <si>
    <t>Metodyka nauczania j. obcego - inne zagadnienia</t>
  </si>
  <si>
    <t xml:space="preserve">Przedmiot do wyboru: </t>
  </si>
  <si>
    <t>Praktyczna nauka języka hiszpańskiego (kurs zintegrowany)</t>
  </si>
  <si>
    <t>E4/E6</t>
  </si>
  <si>
    <t>Praktyczna nauka języka hiszpańskiego (Conversacion en espanol)</t>
  </si>
  <si>
    <t>Historia i kultura krajów hiszpańskojęzycznych</t>
  </si>
  <si>
    <t>Global Communication (kurs telekonferencyjny)</t>
  </si>
  <si>
    <r>
      <t>Varieties of</t>
    </r>
    <r>
      <rPr>
        <sz val="16"/>
        <rFont val="Arial CE"/>
        <family val="0"/>
      </rPr>
      <t xml:space="preserve"> English (with elements of Spanish)</t>
    </r>
  </si>
  <si>
    <t>Przedmiot do wyboru</t>
  </si>
  <si>
    <t>w zakresie językowo-kulturowym</t>
  </si>
  <si>
    <t>Business English</t>
  </si>
  <si>
    <t>Komunikacja międzykulturowa</t>
  </si>
  <si>
    <t>Komunikacja w biznesie</t>
  </si>
  <si>
    <t>Tłumaczenie w biznesie</t>
  </si>
  <si>
    <t>Technical Writing</t>
  </si>
  <si>
    <t>Kultura organizacyjna</t>
  </si>
  <si>
    <t>Kultura współczesna</t>
  </si>
  <si>
    <t xml:space="preserve">w zakresie praktyk zawodowych: </t>
  </si>
  <si>
    <t>Praktyka zawodowa w instytucji lub firmie (24 tygodnie)</t>
  </si>
  <si>
    <t xml:space="preserve">4 tygodnie we wrześniu (sem.2) i 1 tydzien w październiku (sem.3) </t>
  </si>
  <si>
    <t>4 tygodnie we wrześniu (sem.4)</t>
  </si>
  <si>
    <t>2 tygodnie w sem 5</t>
  </si>
  <si>
    <t>13 tygodni w sem 6 do końca wrześnie</t>
  </si>
  <si>
    <t>Kultura i instytucje W. Brytanii</t>
  </si>
  <si>
    <t>Kultura i instytucje USA</t>
  </si>
  <si>
    <t>Psychologia</t>
  </si>
  <si>
    <t>Pedagogika</t>
  </si>
  <si>
    <t>Kierunek: Filologia w zakresie filologii angielskiej</t>
  </si>
  <si>
    <t>Profil: praktyczny</t>
  </si>
  <si>
    <t>w zakresie kształcenia  nauczycielskiego</t>
  </si>
  <si>
    <t xml:space="preserve">Psychologia </t>
  </si>
  <si>
    <t>E</t>
  </si>
  <si>
    <t>Suma w zakresie językowo-kulturowym</t>
  </si>
  <si>
    <t>Ogółem w zakresie językowo-kulturowym</t>
  </si>
  <si>
    <t>Forma:  niestacjonarne  ……………..</t>
  </si>
  <si>
    <t>Grupa przedmiotów z dziedziny nauk społecznych</t>
  </si>
  <si>
    <r>
      <t xml:space="preserve">Moduł </t>
    </r>
    <r>
      <rPr>
        <b/>
        <sz val="16"/>
        <rFont val="Arial CE"/>
        <family val="0"/>
      </rPr>
      <t>zajęć ogólnych</t>
    </r>
  </si>
  <si>
    <r>
      <t xml:space="preserve">Moduł </t>
    </r>
    <r>
      <rPr>
        <b/>
        <sz val="16"/>
        <rFont val="Arial CE"/>
        <family val="0"/>
      </rPr>
      <t xml:space="preserve">zajęć podstawowych </t>
    </r>
  </si>
  <si>
    <r>
      <t xml:space="preserve">Moduł </t>
    </r>
    <r>
      <rPr>
        <b/>
        <sz val="16"/>
        <rFont val="Arial CE"/>
        <family val="0"/>
      </rPr>
      <t>zajęć kierunkowych</t>
    </r>
    <r>
      <rPr>
        <b/>
        <sz val="16"/>
        <rFont val="Arimo"/>
        <family val="0"/>
      </rPr>
      <t xml:space="preserve"> </t>
    </r>
  </si>
  <si>
    <r>
      <t xml:space="preserve">Grupa </t>
    </r>
    <r>
      <rPr>
        <b/>
        <sz val="16"/>
        <rFont val="Arial CE"/>
        <family val="0"/>
      </rPr>
      <t xml:space="preserve">przedmiotów do wyboru: </t>
    </r>
  </si>
  <si>
    <t>Plan studiów 2019/2020 ścieżka ANGIELSKA NIESTACJONARNA</t>
  </si>
  <si>
    <t>w zakresie język angielski z językiem hiszpańskim</t>
  </si>
  <si>
    <t>Ogółem w zakresie j.  angielski z j. hiszpańskim</t>
  </si>
  <si>
    <t>Suma w zakresie kształcenia nauczycielskiego</t>
  </si>
  <si>
    <t>Ogółem  w zakresie kształcenia  nauczycielskiego</t>
  </si>
  <si>
    <t>Suma w zakresie  j. angielski z j. hiszpańskim</t>
  </si>
  <si>
    <t>D3</t>
  </si>
  <si>
    <t>F</t>
  </si>
  <si>
    <t xml:space="preserve">F </t>
  </si>
  <si>
    <t>Elementy kultury współczesnej</t>
  </si>
  <si>
    <t>Pr</t>
  </si>
  <si>
    <t>w zakresie: biznes z językiem hiszpańskim</t>
  </si>
  <si>
    <t>w zakresie: języki specjalistyczne</t>
  </si>
  <si>
    <t>Język techniczny</t>
  </si>
  <si>
    <t>Lektorat języka obcego</t>
  </si>
  <si>
    <t xml:space="preserve">Tłumaczenie w biznesie </t>
  </si>
  <si>
    <t>Nowoczesne technologie w pracy tłumacza</t>
  </si>
  <si>
    <t>Tłumacz na rynku pracy</t>
  </si>
  <si>
    <t>Karpacka Państwowa Uczelnia w Krośnie</t>
  </si>
  <si>
    <t>Tłumaczenie tekstów użytkowych</t>
  </si>
  <si>
    <t>Kultura i instytucje Wlk. Brytanii</t>
  </si>
  <si>
    <t>Suma w zakresie: biznes z językiem hiszpańskim</t>
  </si>
  <si>
    <t>Suma w zakresie: języki specjalistyczne</t>
  </si>
  <si>
    <t>Ogółem w zakresie: biznes z językiem hiszpańskim</t>
  </si>
  <si>
    <t>Ogółem w zakresie: języki specjalistyczne</t>
  </si>
  <si>
    <t>Poziom: I stopnia</t>
  </si>
  <si>
    <t>w zakresie: kształcenia nauczycielskiego</t>
  </si>
  <si>
    <t>Podstawy dydaktyki</t>
  </si>
  <si>
    <t>Język prawa i administracji</t>
  </si>
  <si>
    <t>Korekta i redakcja tekstu tłumaczonego</t>
  </si>
  <si>
    <t>Suma w zakresie: kształcenia nauczycielskiego</t>
  </si>
  <si>
    <t>Praktyczna nauka języka hiszpańskiego</t>
  </si>
  <si>
    <t>Le</t>
  </si>
  <si>
    <t>L</t>
  </si>
  <si>
    <t>Dydaktyka: organizacja lekcji</t>
  </si>
  <si>
    <t>960 / 24 tyg.</t>
  </si>
  <si>
    <t>Ergonomia i BHP</t>
  </si>
  <si>
    <t>Projekt specjalizacyjny</t>
  </si>
  <si>
    <t>Język tekstów naukowych</t>
  </si>
  <si>
    <t>Język hiszpański w biznesie</t>
  </si>
  <si>
    <t>Dydaktyka: szczególne wyzwania w pracy nauczyciela języka obcego</t>
  </si>
  <si>
    <t>Dydaktyka: nauczanie w szkole podstawowej</t>
  </si>
  <si>
    <t>Praktyka psychologiczno-pedagogiczna</t>
  </si>
  <si>
    <t>Literatura angielska (ze wstępem do literat.)</t>
  </si>
  <si>
    <t>Grupa przedmiotów ogólnych</t>
  </si>
  <si>
    <t xml:space="preserve">Grupa przedmiotów podstawowych </t>
  </si>
  <si>
    <t>Forma: stacjonarne</t>
  </si>
  <si>
    <t>W - wykład, A - ćwiczenia audytoryjne, L - ćwiczenia laboratoryjne, Pr - ćwiczenia projektowe, Wa - ćwiczenia warsztatowe, S - seminarium, Le - lektorat</t>
  </si>
  <si>
    <t>Stylistyka funkcjonalna języka angielskiego i polskiego</t>
  </si>
  <si>
    <t>Praktyka zawodowa (24 tygodnie)</t>
  </si>
  <si>
    <t>Etniczność w społeczeństwach XXI wieku</t>
  </si>
  <si>
    <t>Psychologia z elementami treningu umiejętności społecznych</t>
  </si>
  <si>
    <t xml:space="preserve">PNJA: Practical Phonetics and Phonology </t>
  </si>
  <si>
    <t>Dydaktyka: współczesne technologie w nauczaniu</t>
  </si>
  <si>
    <t xml:space="preserve">Język nauk o zdrowiu </t>
  </si>
  <si>
    <t>E1</t>
  </si>
  <si>
    <t>Ogółem w zakresie: kształcenia nauczycielskiego</t>
  </si>
  <si>
    <t>w zakresie praktyk zawodowych (w zakresie kształcenia nauczycielskiego)</t>
  </si>
  <si>
    <t>Praktyka pedagogiczna - język angielski w szkole podstawowej</t>
  </si>
  <si>
    <t>w zakresie praktyk zawodowych w firmie i instytucji (kształcenie w zakresie biznes z językiem hiszpańskim oraz języki specjalistyczne)</t>
  </si>
  <si>
    <t xml:space="preserve">Grupa przedmiotów kierunkowych </t>
  </si>
  <si>
    <t>Grupa przedmiotów do wyboru</t>
  </si>
  <si>
    <r>
      <t xml:space="preserve">120 h (1 dzień w tygodniu) - </t>
    </r>
    <r>
      <rPr>
        <sz val="16"/>
        <color indexed="17"/>
        <rFont val="Arial"/>
        <family val="2"/>
      </rPr>
      <t>3 tyg.</t>
    </r>
  </si>
  <si>
    <r>
      <t xml:space="preserve">120 h (1 dzień w tygodniu) + 160 godz. (wrzesień) - </t>
    </r>
    <r>
      <rPr>
        <sz val="16"/>
        <color indexed="17"/>
        <rFont val="Arial"/>
        <family val="2"/>
      </rPr>
      <t>7 tyg.</t>
    </r>
  </si>
  <si>
    <r>
      <t>280 h (</t>
    </r>
    <r>
      <rPr>
        <sz val="16"/>
        <color indexed="17"/>
        <rFont val="Arial"/>
        <family val="2"/>
      </rPr>
      <t>7</t>
    </r>
    <r>
      <rPr>
        <sz val="16"/>
        <rFont val="Arial"/>
        <family val="2"/>
      </rPr>
      <t xml:space="preserve"> x tydzień A)</t>
    </r>
  </si>
  <si>
    <r>
      <t>250 h (</t>
    </r>
    <r>
      <rPr>
        <sz val="16"/>
        <color indexed="17"/>
        <rFont val="Arial"/>
        <family val="2"/>
      </rPr>
      <t>7</t>
    </r>
    <r>
      <rPr>
        <sz val="16"/>
        <rFont val="Arial"/>
        <family val="2"/>
      </rPr>
      <t xml:space="preserve"> x tydzień A)</t>
    </r>
  </si>
  <si>
    <t>900 / 24 tyg.</t>
  </si>
  <si>
    <t>Wprowadzenie do studiowania i ochrona własności intelektualnej</t>
  </si>
  <si>
    <t>Warsztat pracy tłumacza</t>
  </si>
  <si>
    <t>Cykl kształcenia od roku akademickiego 2022/2023</t>
  </si>
  <si>
    <t>E2/E4/E6*</t>
  </si>
  <si>
    <t>E2/E4*</t>
  </si>
  <si>
    <t>E2*</t>
  </si>
  <si>
    <r>
      <t xml:space="preserve">* Egzamin z Praktycznej nauki języka angielskiego (PNJA) to </t>
    </r>
    <r>
      <rPr>
        <b/>
        <u val="single"/>
        <sz val="16"/>
        <rFont val="Arial"/>
        <family val="2"/>
      </rPr>
      <t>jeden</t>
    </r>
    <r>
      <rPr>
        <b/>
        <sz val="16"/>
        <rFont val="Arial"/>
        <family val="2"/>
      </rPr>
      <t xml:space="preserve"> egzamin (po II, IV i VI semestrze) składający się z wszystkich komponentów oznaczonych gwiazdką</t>
    </r>
  </si>
  <si>
    <t>Proseminarium i Academic Writing</t>
  </si>
  <si>
    <t>30w -&gt; 15+15</t>
  </si>
  <si>
    <t>30-&gt;15</t>
  </si>
  <si>
    <t>15+15-&gt;30</t>
  </si>
  <si>
    <t>15W-&gt; 15wa</t>
  </si>
  <si>
    <t>15-15 -&gt; 10 20</t>
  </si>
  <si>
    <t>Wstęp do tłumaczenia ustnego</t>
  </si>
  <si>
    <t>Warsztat pracy tłumacza i tłumacz na rynku pracy</t>
  </si>
  <si>
    <t>Tłumaczenie tekstów literackich i okołoliterackich</t>
  </si>
  <si>
    <t>Literacki projekt edukacyjny</t>
  </si>
  <si>
    <t>Plan studiów FILOLOGIA w zakresie filologii angielskiej cykl kształcenia od roku akademickiego 2022/2023</t>
  </si>
  <si>
    <t>Forma: niestacjonarne</t>
  </si>
  <si>
    <t>Zmiana i powód zmiany</t>
  </si>
  <si>
    <t>x</t>
  </si>
  <si>
    <t>Semestr 3: zmiana formy zajęć 30w -&gt; 15w + 15A; Semestr 4: zmiana formy zajęć 15w + 15A -&gt; 30A; Semestr 5: zmiana formy zajęć 15w + 15A -&gt; 30A Powód: zwiększenie praktyczności</t>
  </si>
  <si>
    <t>Semestr 6: zmiana formy zajęć 15w + 15A -&gt; 30 A Powód: zwiększenie praktyczności</t>
  </si>
  <si>
    <t>Semest 6: zmiana formy zajęć 15w + 15Wa -&gt; 30Wa Powód: zwiększenie praktyczności</t>
  </si>
  <si>
    <t xml:space="preserve">Semestr 3: zmiana formy zajęć 15w -&gt; 15Wa Powód: zwiększenie praktyczności; Zmiana zaliczenia z oceną na egzamin </t>
  </si>
  <si>
    <t>Semestr 5: zmiana liczby godzin 30 -&gt; 15; zmiana liczby ECTS 2 -&gt; 1; Powód: przesunięcie ECTS do innego przedmiotu</t>
  </si>
  <si>
    <t>Zmiana z zaliczenia na egzamin</t>
  </si>
  <si>
    <t>Semestr 3: Zmiana liczby godzin 15w + 15A -&gt; 10w + 20A Zmiana z zaliczenia na egzamin</t>
  </si>
  <si>
    <t>Dodany przedmiot Powód: zwiększenie praktyczności (ze szczególnym uwzględnieniem upraktycznienia literatury)</t>
  </si>
  <si>
    <t>Semestry 5, 6: zmiana liczby godzin 15w + 15A -&gt; 30Wa Powód: zwiększenie praktyczności</t>
  </si>
  <si>
    <t>Semestry 3, 4: zmiana liczby godzin 30w + 15A -&gt; 15w + 30A Powód: zwiększenie praktyczności</t>
  </si>
  <si>
    <t>Semestr 3: zmiana liczby godzin 90Wa -&gt; 105Wa Powód: zmniejszenie proporcji pracy na zajęciach / pracy własnej</t>
  </si>
  <si>
    <t>Semestr 5: zmiana liczby ECTS 1 -&gt; 2 Powód: zwiększenie praktyczności</t>
  </si>
  <si>
    <t>Semestr 4: zmiana formy zajęć i liczby godzin 5w + 10Wa -&gt; 15Wa Powód: zwiększenie praktyczności</t>
  </si>
  <si>
    <t>Semestry 3, 4: zmiana formy zajęć i liczby godzin 5w + 10Wa -&gt; 15Wa Powód: zwiększenie praktyczności</t>
  </si>
  <si>
    <t>Przesunięcie przedmiotu z semestrów 4, 5 na semestr 6; Zmiana liczby godzin i punktów ECTS; Ogółem: 25w + 40Wa 4 ECTS -&gt; 15w + 30Wa 3 ECTS Powód: przesunięcie zajęć w grupie zajęć specjalnościowych w celu zwiększenia praktyczności i dodania zajęć Tłumaczenie tekstów literackich i okołoliterackich</t>
  </si>
  <si>
    <t>Semestr 4: zmiana formy zajęć: 5w +10Wa -&gt; 15Wa Powód: zwiększenie praktyczności</t>
  </si>
  <si>
    <t>Semestr 4: Zmiana formy zajęć 15w + 15A -&gt; 30Wa Powód: zwiększenie praktyczności; Zmiana z zaliczenia na egzamin</t>
  </si>
  <si>
    <t>Semestry 4, 5, 6: Zmiana liczby godzin i liczby ECTS: 15Wa 1 ECTS / 20Wa 1 ECTS / 25Wa 1 ECTS -&gt; 40Wa 2 ECTS / 20Wa 1 ECTS / 20Wa 1 ECTS Powód: zwiększenie praktyczności, zwiększenie wagi przedmiotu</t>
  </si>
  <si>
    <t>Semestr 3: zmiana formy zajęć: 10w + 20L -&gt; 30L Powód: zwiększenie praktyczności</t>
  </si>
  <si>
    <t>Przedmiot połączony z przedmiotem Warsztat pracy tłumacza</t>
  </si>
  <si>
    <t>Przedmiot dodany (połączenie dwóch przedmiotów: Tłumacz na rynku pracy i Warsztat pracy tłumacza Powód: podobne treści</t>
  </si>
  <si>
    <t>Zmiana formy zajęć i ilości godzin: 15w + 20Wa -&gt; 30Wa; Zmiana semestru 6 -&gt; 4 Powód: przesunięcie zajęć w grupie zajęć specjalnościowych w celu zwiększenia praktyczności i dodania zajęć Tłumaczenie tekstów literackich i okołoliterackich</t>
  </si>
  <si>
    <t>Przedmiot połączony z przedmiotem Tłumacz na rynku pracy</t>
  </si>
  <si>
    <t>Zmiana liczby godzin i liczby ECTS: 25Wa 1 ECTS -&gt; 30Wa 2 ECTS; Przedunięcie przedmiotu z semestru 6 na semestr 5 Powód: dodanie 1 ECTS umożliwiające dodanie większej ilości godzin pracy własnej, przesunięcie zajęć w grupie zajęć specjalnościowych w celu zwiększenia praktyczności i dodania zajęć Tłumaczenie tekstów literackich i okołoliterackich</t>
  </si>
  <si>
    <t>Przedmiot dodany w ramach zwiększania praktyczności, ze szczególnym uwzględnieniem tłumaczenia literatury i tekstów okołoliterackich</t>
  </si>
  <si>
    <t xml:space="preserve">Technical Writing </t>
  </si>
  <si>
    <t>Przedmiot usunięty</t>
  </si>
  <si>
    <t>Przedmiot dodany. Powód: zainteresowanie ze strony studentów</t>
  </si>
  <si>
    <t>Opis zmian na studiach stacjonarnych. Na studiach niestacjonarnych - analogiczne zmiany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</si>
</sst>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6"/>
      <name val="Arial CE"/>
      <family val="2"/>
    </font>
    <font>
      <b/>
      <sz val="16"/>
      <name val="Arial CE"/>
      <family val="0"/>
    </font>
    <font>
      <sz val="16"/>
      <name val="Times New Roman"/>
      <family val="1"/>
    </font>
    <font>
      <sz val="16"/>
      <name val="Arimo"/>
      <family val="0"/>
    </font>
    <font>
      <b/>
      <sz val="16"/>
      <name val="Arimo"/>
      <family val="0"/>
    </font>
    <font>
      <b/>
      <sz val="18"/>
      <name val="Arimo"/>
      <family val="0"/>
    </font>
    <font>
      <sz val="10"/>
      <name val="Arimo"/>
      <family val="0"/>
    </font>
    <font>
      <b/>
      <sz val="12"/>
      <name val="Arimo"/>
      <family val="0"/>
    </font>
    <font>
      <sz val="12"/>
      <name val="Arimo"/>
      <family val="0"/>
    </font>
    <font>
      <b/>
      <sz val="22"/>
      <name val="Arimo"/>
      <family val="0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5.5"/>
      <name val="Arial"/>
      <family val="2"/>
    </font>
    <font>
      <sz val="16"/>
      <color indexed="17"/>
      <name val="Arial"/>
      <family val="2"/>
    </font>
    <font>
      <b/>
      <i/>
      <sz val="16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mo"/>
      <family val="0"/>
    </font>
    <font>
      <b/>
      <sz val="11"/>
      <color indexed="52"/>
      <name val="Czcionka tekstu podstawowego"/>
      <family val="2"/>
    </font>
    <font>
      <u val="single"/>
      <sz val="5.5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mo"/>
      <family val="0"/>
    </font>
    <font>
      <b/>
      <sz val="11"/>
      <color rgb="FFFA7D00"/>
      <name val="Czcionka tekstu podstawowego"/>
      <family val="2"/>
    </font>
    <font>
      <u val="single"/>
      <sz val="5.5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" fontId="5" fillId="35" borderId="16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" fontId="5" fillId="36" borderId="10" xfId="0" applyNumberFormat="1" applyFont="1" applyFill="1" applyBorder="1" applyAlignment="1">
      <alignment vertical="center"/>
    </xf>
    <xf numFmtId="1" fontId="5" fillId="36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7" borderId="1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41" borderId="10" xfId="0" applyFont="1" applyFill="1" applyBorder="1" applyAlignment="1">
      <alignment horizontal="center" vertical="center" wrapText="1"/>
    </xf>
    <xf numFmtId="1" fontId="6" fillId="35" borderId="18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" fontId="6" fillId="36" borderId="18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40" borderId="10" xfId="0" applyFont="1" applyFill="1" applyBorder="1" applyAlignment="1">
      <alignment vertical="center" wrapText="1"/>
    </xf>
    <xf numFmtId="0" fontId="6" fillId="42" borderId="11" xfId="0" applyFont="1" applyFill="1" applyBorder="1" applyAlignment="1">
      <alignment horizontal="center" vertical="center"/>
    </xf>
    <xf numFmtId="0" fontId="6" fillId="43" borderId="16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7" borderId="12" xfId="0" applyFont="1" applyFill="1" applyBorder="1" applyAlignment="1">
      <alignment horizontal="center" vertical="center"/>
    </xf>
    <xf numFmtId="0" fontId="6" fillId="48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" fillId="47" borderId="13" xfId="0" applyFont="1" applyFill="1" applyBorder="1" applyAlignment="1">
      <alignment horizontal="center" vertical="center"/>
    </xf>
    <xf numFmtId="1" fontId="5" fillId="49" borderId="11" xfId="0" applyNumberFormat="1" applyFont="1" applyFill="1" applyBorder="1" applyAlignment="1">
      <alignment horizontal="center" vertical="center"/>
    </xf>
    <xf numFmtId="1" fontId="5" fillId="49" borderId="12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14" fillId="50" borderId="0" xfId="0" applyFont="1" applyFill="1" applyBorder="1" applyAlignment="1">
      <alignment/>
    </xf>
    <xf numFmtId="0" fontId="13" fillId="4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50" borderId="0" xfId="0" applyFont="1" applyFill="1" applyBorder="1" applyAlignment="1">
      <alignment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vertical="center"/>
    </xf>
    <xf numFmtId="1" fontId="18" fillId="51" borderId="11" xfId="0" applyNumberFormat="1" applyFont="1" applyFill="1" applyBorder="1" applyAlignment="1">
      <alignment horizontal="center" vertical="center"/>
    </xf>
    <xf numFmtId="0" fontId="12" fillId="50" borderId="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35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0" fontId="16" fillId="50" borderId="0" xfId="0" applyFont="1" applyFill="1" applyBorder="1" applyAlignment="1">
      <alignment vertical="center"/>
    </xf>
    <xf numFmtId="0" fontId="13" fillId="4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8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1" fontId="19" fillId="37" borderId="1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35" borderId="11" xfId="0" applyNumberFormat="1" applyFont="1" applyFill="1" applyBorder="1" applyAlignment="1">
      <alignment horizontal="center" vertical="center"/>
    </xf>
    <xf numFmtId="1" fontId="19" fillId="34" borderId="11" xfId="0" applyNumberFormat="1" applyFont="1" applyFill="1" applyBorder="1" applyAlignment="1">
      <alignment horizontal="center" vertical="center"/>
    </xf>
    <xf numFmtId="1" fontId="18" fillId="35" borderId="11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/>
    </xf>
    <xf numFmtId="1" fontId="19" fillId="37" borderId="12" xfId="0" applyNumberFormat="1" applyFont="1" applyFill="1" applyBorder="1" applyAlignment="1">
      <alignment horizontal="center" vertical="center"/>
    </xf>
    <xf numFmtId="1" fontId="16" fillId="50" borderId="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8" fillId="43" borderId="23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left" vertical="center"/>
    </xf>
    <xf numFmtId="1" fontId="18" fillId="52" borderId="23" xfId="0" applyNumberFormat="1" applyFont="1" applyFill="1" applyBorder="1" applyAlignment="1">
      <alignment horizontal="center" vertical="center"/>
    </xf>
    <xf numFmtId="0" fontId="12" fillId="50" borderId="0" xfId="0" applyFont="1" applyFill="1" applyBorder="1" applyAlignment="1">
      <alignment vertical="center"/>
    </xf>
    <xf numFmtId="0" fontId="20" fillId="5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1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1" fontId="19" fillId="39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18" fillId="44" borderId="22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 wrapText="1"/>
    </xf>
    <xf numFmtId="1" fontId="18" fillId="53" borderId="19" xfId="0" applyNumberFormat="1" applyFont="1" applyFill="1" applyBorder="1" applyAlignment="1">
      <alignment horizontal="center" vertical="center"/>
    </xf>
    <xf numFmtId="0" fontId="18" fillId="5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3" fillId="4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" fontId="19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45" borderId="22" xfId="0" applyFont="1" applyFill="1" applyBorder="1" applyAlignment="1">
      <alignment horizontal="center" vertical="center"/>
    </xf>
    <xf numFmtId="1" fontId="18" fillId="54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1" fontId="18" fillId="37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" fontId="18" fillId="54" borderId="10" xfId="0" applyNumberFormat="1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horizontal="center" vertical="center"/>
    </xf>
    <xf numFmtId="1" fontId="18" fillId="55" borderId="18" xfId="0" applyNumberFormat="1" applyFont="1" applyFill="1" applyBorder="1" applyAlignment="1">
      <alignment horizontal="center" vertical="center"/>
    </xf>
    <xf numFmtId="1" fontId="18" fillId="55" borderId="10" xfId="0" applyNumberFormat="1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1" fontId="23" fillId="35" borderId="11" xfId="0" applyNumberFormat="1" applyFont="1" applyFill="1" applyBorder="1" applyAlignment="1">
      <alignment horizontal="center" vertical="center"/>
    </xf>
    <xf numFmtId="1" fontId="19" fillId="35" borderId="11" xfId="0" applyNumberFormat="1" applyFont="1" applyFill="1" applyBorder="1" applyAlignment="1">
      <alignment vertical="center"/>
    </xf>
    <xf numFmtId="1" fontId="19" fillId="35" borderId="0" xfId="0" applyNumberFormat="1" applyFont="1" applyFill="1" applyBorder="1" applyAlignment="1">
      <alignment vertical="center"/>
    </xf>
    <xf numFmtId="1" fontId="18" fillId="35" borderId="11" xfId="0" applyNumberFormat="1" applyFont="1" applyFill="1" applyBorder="1" applyAlignment="1">
      <alignment horizontal="center" vertical="center" wrapText="1"/>
    </xf>
    <xf numFmtId="0" fontId="18" fillId="47" borderId="19" xfId="0" applyFont="1" applyFill="1" applyBorder="1" applyAlignment="1">
      <alignment horizontal="center" vertical="center"/>
    </xf>
    <xf numFmtId="0" fontId="19" fillId="47" borderId="13" xfId="0" applyFont="1" applyFill="1" applyBorder="1" applyAlignment="1">
      <alignment horizontal="center" vertical="center"/>
    </xf>
    <xf numFmtId="1" fontId="19" fillId="17" borderId="11" xfId="0" applyNumberFormat="1" applyFont="1" applyFill="1" applyBorder="1" applyAlignment="1">
      <alignment horizontal="center" vertical="center"/>
    </xf>
    <xf numFmtId="1" fontId="19" fillId="17" borderId="12" xfId="0" applyNumberFormat="1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 wrapText="1"/>
    </xf>
    <xf numFmtId="1" fontId="19" fillId="35" borderId="11" xfId="0" applyNumberFormat="1" applyFont="1" applyFill="1" applyBorder="1" applyAlignment="1">
      <alignment/>
    </xf>
    <xf numFmtId="1" fontId="19" fillId="35" borderId="0" xfId="0" applyNumberFormat="1" applyFont="1" applyFill="1" applyBorder="1" applyAlignment="1">
      <alignment/>
    </xf>
    <xf numFmtId="1" fontId="18" fillId="49" borderId="11" xfId="0" applyNumberFormat="1" applyFont="1" applyFill="1" applyBorder="1" applyAlignment="1">
      <alignment horizontal="center" vertical="center"/>
    </xf>
    <xf numFmtId="1" fontId="18" fillId="49" borderId="10" xfId="0" applyNumberFormat="1" applyFont="1" applyFill="1" applyBorder="1" applyAlignment="1">
      <alignment horizontal="center" vertical="center"/>
    </xf>
    <xf numFmtId="0" fontId="16" fillId="50" borderId="0" xfId="0" applyFont="1" applyFill="1" applyBorder="1" applyAlignment="1">
      <alignment wrapText="1"/>
    </xf>
    <xf numFmtId="0" fontId="13" fillId="4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9" fillId="40" borderId="10" xfId="0" applyFont="1" applyFill="1" applyBorder="1" applyAlignment="1">
      <alignment horizontal="center" vertical="center"/>
    </xf>
    <xf numFmtId="1" fontId="19" fillId="35" borderId="10" xfId="0" applyNumberFormat="1" applyFont="1" applyFill="1" applyBorder="1" applyAlignment="1">
      <alignment horizontal="center"/>
    </xf>
    <xf numFmtId="0" fontId="16" fillId="40" borderId="0" xfId="0" applyFont="1" applyFill="1" applyAlignment="1">
      <alignment/>
    </xf>
    <xf numFmtId="1" fontId="18" fillId="56" borderId="10" xfId="0" applyNumberFormat="1" applyFont="1" applyFill="1" applyBorder="1" applyAlignment="1">
      <alignment horizontal="center" vertical="center" wrapText="1"/>
    </xf>
    <xf numFmtId="1" fontId="19" fillId="37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38" borderId="10" xfId="0" applyNumberFormat="1" applyFont="1" applyFill="1" applyBorder="1" applyAlignment="1">
      <alignment horizontal="center" vertical="center" wrapText="1"/>
    </xf>
    <xf numFmtId="1" fontId="19" fillId="35" borderId="10" xfId="0" applyNumberFormat="1" applyFont="1" applyFill="1" applyBorder="1" applyAlignment="1">
      <alignment horizont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0" fontId="16" fillId="40" borderId="0" xfId="0" applyFont="1" applyFill="1" applyAlignment="1">
      <alignment wrapText="1"/>
    </xf>
    <xf numFmtId="1" fontId="18" fillId="56" borderId="10" xfId="0" applyNumberFormat="1" applyFont="1" applyFill="1" applyBorder="1" applyAlignment="1">
      <alignment horizontal="center" vertical="center"/>
    </xf>
    <xf numFmtId="1" fontId="19" fillId="37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38" borderId="10" xfId="0" applyNumberFormat="1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1" fontId="18" fillId="56" borderId="18" xfId="0" applyNumberFormat="1" applyFont="1" applyFill="1" applyBorder="1" applyAlignment="1">
      <alignment horizontal="center" vertical="center"/>
    </xf>
    <xf numFmtId="1" fontId="19" fillId="37" borderId="18" xfId="0" applyNumberFormat="1" applyFont="1" applyFill="1" applyBorder="1" applyAlignment="1">
      <alignment horizontal="center" vertical="center"/>
    </xf>
    <xf numFmtId="1" fontId="18" fillId="57" borderId="18" xfId="0" applyNumberFormat="1" applyFont="1" applyFill="1" applyBorder="1" applyAlignment="1">
      <alignment horizontal="center" vertical="center"/>
    </xf>
    <xf numFmtId="1" fontId="19" fillId="36" borderId="18" xfId="0" applyNumberFormat="1" applyFont="1" applyFill="1" applyBorder="1" applyAlignment="1">
      <alignment horizontal="center" vertical="center"/>
    </xf>
    <xf numFmtId="1" fontId="19" fillId="35" borderId="18" xfId="0" applyNumberFormat="1" applyFont="1" applyFill="1" applyBorder="1" applyAlignment="1">
      <alignment horizontal="center" vertical="center"/>
    </xf>
    <xf numFmtId="1" fontId="18" fillId="35" borderId="18" xfId="0" applyNumberFormat="1" applyFont="1" applyFill="1" applyBorder="1" applyAlignment="1">
      <alignment horizontal="center" vertical="center"/>
    </xf>
    <xf numFmtId="1" fontId="18" fillId="36" borderId="19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1" fontId="18" fillId="35" borderId="12" xfId="0" applyNumberFormat="1" applyFont="1" applyFill="1" applyBorder="1" applyAlignment="1">
      <alignment horizontal="center" vertical="center" wrapText="1"/>
    </xf>
    <xf numFmtId="1" fontId="18" fillId="35" borderId="13" xfId="0" applyNumberFormat="1" applyFont="1" applyFill="1" applyBorder="1" applyAlignment="1">
      <alignment horizontal="center" vertical="center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/>
    </xf>
    <xf numFmtId="1" fontId="18" fillId="36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74" fillId="0" borderId="0" xfId="0" applyFont="1" applyAlignment="1">
      <alignment/>
    </xf>
    <xf numFmtId="0" fontId="17" fillId="34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1" fontId="19" fillId="0" borderId="18" xfId="0" applyNumberFormat="1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37" borderId="21" xfId="0" applyFont="1" applyFill="1" applyBorder="1" applyAlignment="1">
      <alignment horizontal="center" vertical="center" wrapText="1"/>
    </xf>
    <xf numFmtId="1" fontId="18" fillId="35" borderId="12" xfId="0" applyNumberFormat="1" applyFont="1" applyFill="1" applyBorder="1" applyAlignment="1">
      <alignment horizontal="center" vertical="center" wrapText="1"/>
    </xf>
    <xf numFmtId="1" fontId="18" fillId="35" borderId="13" xfId="0" applyNumberFormat="1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/>
    </xf>
    <xf numFmtId="0" fontId="28" fillId="40" borderId="0" xfId="0" applyFont="1" applyFill="1" applyBorder="1" applyAlignment="1">
      <alignment vertical="center"/>
    </xf>
    <xf numFmtId="0" fontId="19" fillId="40" borderId="10" xfId="0" applyFont="1" applyFill="1" applyBorder="1" applyAlignment="1">
      <alignment vertical="center" wrapText="1"/>
    </xf>
    <xf numFmtId="0" fontId="18" fillId="45" borderId="2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/>
    </xf>
    <xf numFmtId="0" fontId="19" fillId="38" borderId="25" xfId="0" applyFont="1" applyFill="1" applyBorder="1" applyAlignment="1">
      <alignment horizontal="center" vertical="center"/>
    </xf>
    <xf numFmtId="0" fontId="19" fillId="38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38" borderId="25" xfId="0" applyFont="1" applyFill="1" applyBorder="1" applyAlignment="1">
      <alignment vertical="center" wrapText="1"/>
    </xf>
    <xf numFmtId="0" fontId="19" fillId="50" borderId="10" xfId="0" applyFont="1" applyFill="1" applyBorder="1" applyAlignment="1">
      <alignment horizontal="left" vertical="center"/>
    </xf>
    <xf numFmtId="1" fontId="19" fillId="50" borderId="10" xfId="0" applyNumberFormat="1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left" vertical="center"/>
    </xf>
    <xf numFmtId="0" fontId="19" fillId="40" borderId="10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8" fillId="50" borderId="0" xfId="0" applyFont="1" applyFill="1" applyBorder="1" applyAlignment="1">
      <alignment horizontal="center" vertical="center"/>
    </xf>
    <xf numFmtId="0" fontId="28" fillId="40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8" fillId="43" borderId="27" xfId="0" applyFont="1" applyFill="1" applyBorder="1" applyAlignment="1">
      <alignment horizontal="left" vertical="center"/>
    </xf>
    <xf numFmtId="0" fontId="19" fillId="13" borderId="24" xfId="0" applyFont="1" applyFill="1" applyBorder="1" applyAlignment="1">
      <alignment vertical="center"/>
    </xf>
    <xf numFmtId="0" fontId="18" fillId="44" borderId="28" xfId="0" applyFont="1" applyFill="1" applyBorder="1" applyAlignment="1">
      <alignment horizontal="left" vertical="center" wrapText="1"/>
    </xf>
    <xf numFmtId="0" fontId="18" fillId="44" borderId="21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left" vertical="center" wrapText="1"/>
    </xf>
    <xf numFmtId="0" fontId="19" fillId="8" borderId="10" xfId="0" applyFont="1" applyFill="1" applyBorder="1" applyAlignment="1">
      <alignment vertical="center"/>
    </xf>
    <xf numFmtId="1" fontId="18" fillId="35" borderId="12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9" fillId="37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19" fillId="37" borderId="21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46" borderId="15" xfId="0" applyFont="1" applyFill="1" applyBorder="1" applyAlignment="1">
      <alignment horizontal="left" vertical="center"/>
    </xf>
    <xf numFmtId="0" fontId="19" fillId="15" borderId="20" xfId="0" applyFont="1" applyFill="1" applyBorder="1" applyAlignment="1">
      <alignment vertical="center"/>
    </xf>
    <xf numFmtId="0" fontId="19" fillId="15" borderId="13" xfId="0" applyFont="1" applyFill="1" applyBorder="1" applyAlignment="1">
      <alignment vertical="center"/>
    </xf>
    <xf numFmtId="0" fontId="19" fillId="15" borderId="14" xfId="0" applyFont="1" applyFill="1" applyBorder="1" applyAlignment="1">
      <alignment vertical="center"/>
    </xf>
    <xf numFmtId="1" fontId="18" fillId="35" borderId="12" xfId="0" applyNumberFormat="1" applyFont="1" applyFill="1" applyBorder="1" applyAlignment="1">
      <alignment horizontal="center" vertical="center" wrapText="1"/>
    </xf>
    <xf numFmtId="1" fontId="18" fillId="35" borderId="13" xfId="0" applyNumberFormat="1" applyFont="1" applyFill="1" applyBorder="1" applyAlignment="1">
      <alignment horizontal="center" vertical="center" wrapText="1"/>
    </xf>
    <xf numFmtId="1" fontId="18" fillId="35" borderId="14" xfId="0" applyNumberFormat="1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left" vertical="center"/>
    </xf>
    <xf numFmtId="0" fontId="18" fillId="35" borderId="13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 horizontal="left" vertical="center"/>
    </xf>
    <xf numFmtId="1" fontId="18" fillId="37" borderId="12" xfId="0" applyNumberFormat="1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/>
    </xf>
    <xf numFmtId="1" fontId="18" fillId="36" borderId="12" xfId="0" applyNumberFormat="1" applyFont="1" applyFill="1" applyBorder="1" applyAlignment="1">
      <alignment horizontal="center" vertical="center"/>
    </xf>
    <xf numFmtId="1" fontId="18" fillId="36" borderId="12" xfId="0" applyNumberFormat="1" applyFont="1" applyFill="1" applyBorder="1" applyAlignment="1">
      <alignment horizontal="center" vertical="center" wrapText="1"/>
    </xf>
    <xf numFmtId="1" fontId="18" fillId="36" borderId="13" xfId="0" applyNumberFormat="1" applyFont="1" applyFill="1" applyBorder="1" applyAlignment="1">
      <alignment horizontal="center" vertical="center" wrapText="1"/>
    </xf>
    <xf numFmtId="1" fontId="18" fillId="36" borderId="14" xfId="0" applyNumberFormat="1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left" vertical="center" wrapText="1"/>
    </xf>
    <xf numFmtId="0" fontId="18" fillId="37" borderId="14" xfId="0" applyFont="1" applyFill="1" applyBorder="1" applyAlignment="1">
      <alignment horizontal="left" vertical="center" wrapText="1"/>
    </xf>
    <xf numFmtId="1" fontId="18" fillId="37" borderId="12" xfId="0" applyNumberFormat="1" applyFont="1" applyFill="1" applyBorder="1" applyAlignment="1">
      <alignment horizontal="center" vertical="center" wrapText="1"/>
    </xf>
    <xf numFmtId="1" fontId="18" fillId="37" borderId="13" xfId="0" applyNumberFormat="1" applyFont="1" applyFill="1" applyBorder="1" applyAlignment="1">
      <alignment horizontal="center" vertical="center" wrapText="1"/>
    </xf>
    <xf numFmtId="1" fontId="18" fillId="37" borderId="14" xfId="0" applyNumberFormat="1" applyFont="1" applyFill="1" applyBorder="1" applyAlignment="1">
      <alignment horizontal="center" vertical="center" wrapText="1"/>
    </xf>
    <xf numFmtId="0" fontId="18" fillId="58" borderId="25" xfId="0" applyFont="1" applyFill="1" applyBorder="1" applyAlignment="1">
      <alignment horizontal="left" vertical="center" wrapText="1"/>
    </xf>
    <xf numFmtId="0" fontId="18" fillId="58" borderId="21" xfId="0" applyFont="1" applyFill="1" applyBorder="1" applyAlignment="1">
      <alignment horizontal="left" vertical="center" wrapText="1"/>
    </xf>
    <xf numFmtId="0" fontId="18" fillId="58" borderId="29" xfId="0" applyFont="1" applyFill="1" applyBorder="1" applyAlignment="1">
      <alignment horizontal="left" vertical="center" wrapText="1"/>
    </xf>
    <xf numFmtId="0" fontId="18" fillId="35" borderId="30" xfId="0" applyFont="1" applyFill="1" applyBorder="1" applyAlignment="1">
      <alignment vertical="center"/>
    </xf>
    <xf numFmtId="0" fontId="18" fillId="35" borderId="31" xfId="0" applyFont="1" applyFill="1" applyBorder="1" applyAlignment="1">
      <alignment vertical="center"/>
    </xf>
    <xf numFmtId="0" fontId="18" fillId="35" borderId="32" xfId="0" applyFont="1" applyFill="1" applyBorder="1" applyAlignment="1">
      <alignment vertical="center"/>
    </xf>
    <xf numFmtId="0" fontId="18" fillId="35" borderId="12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vertical="center" wrapText="1"/>
    </xf>
    <xf numFmtId="0" fontId="18" fillId="35" borderId="14" xfId="0" applyFont="1" applyFill="1" applyBorder="1" applyAlignment="1">
      <alignment vertical="center" wrapText="1"/>
    </xf>
    <xf numFmtId="0" fontId="18" fillId="17" borderId="33" xfId="0" applyFont="1" applyFill="1" applyBorder="1" applyAlignment="1">
      <alignment horizontal="left" vertical="center" wrapText="1"/>
    </xf>
    <xf numFmtId="0" fontId="18" fillId="17" borderId="34" xfId="0" applyFont="1" applyFill="1" applyBorder="1" applyAlignment="1">
      <alignment horizontal="left" vertical="center" wrapText="1"/>
    </xf>
    <xf numFmtId="0" fontId="18" fillId="45" borderId="22" xfId="0" applyFont="1" applyFill="1" applyBorder="1" applyAlignment="1">
      <alignment horizontal="left" vertical="center" wrapText="1"/>
    </xf>
    <xf numFmtId="0" fontId="19" fillId="59" borderId="0" xfId="0" applyFont="1" applyFill="1" applyBorder="1" applyAlignment="1">
      <alignment vertical="center"/>
    </xf>
    <xf numFmtId="0" fontId="19" fillId="59" borderId="35" xfId="0" applyFont="1" applyFill="1" applyBorder="1" applyAlignment="1">
      <alignment vertical="center"/>
    </xf>
    <xf numFmtId="0" fontId="18" fillId="34" borderId="12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8" fillId="34" borderId="16" xfId="0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8" fillId="35" borderId="16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vertical="center"/>
    </xf>
    <xf numFmtId="0" fontId="19" fillId="60" borderId="13" xfId="0" applyFont="1" applyFill="1" applyBorder="1" applyAlignment="1">
      <alignment/>
    </xf>
    <xf numFmtId="0" fontId="18" fillId="37" borderId="12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/>
    </xf>
    <xf numFmtId="0" fontId="18" fillId="37" borderId="16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8" fillId="35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8" fillId="37" borderId="12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8" fillId="34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18" fillId="45" borderId="28" xfId="0" applyFont="1" applyFill="1" applyBorder="1" applyAlignment="1">
      <alignment horizontal="left" vertical="center" wrapText="1"/>
    </xf>
    <xf numFmtId="0" fontId="18" fillId="45" borderId="21" xfId="0" applyFont="1" applyFill="1" applyBorder="1" applyAlignment="1">
      <alignment horizontal="left" vertical="center" wrapText="1"/>
    </xf>
    <xf numFmtId="0" fontId="18" fillId="45" borderId="29" xfId="0" applyFont="1" applyFill="1" applyBorder="1" applyAlignment="1">
      <alignment horizontal="left" vertical="center" wrapText="1"/>
    </xf>
    <xf numFmtId="0" fontId="18" fillId="46" borderId="36" xfId="0" applyFont="1" applyFill="1" applyBorder="1" applyAlignment="1">
      <alignment horizontal="left" vertical="center"/>
    </xf>
    <xf numFmtId="0" fontId="18" fillId="46" borderId="37" xfId="0" applyFont="1" applyFill="1" applyBorder="1" applyAlignment="1">
      <alignment horizontal="left" vertical="center"/>
    </xf>
    <xf numFmtId="0" fontId="18" fillId="46" borderId="38" xfId="0" applyFont="1" applyFill="1" applyBorder="1" applyAlignment="1">
      <alignment horizontal="left" vertical="center"/>
    </xf>
    <xf numFmtId="0" fontId="18" fillId="46" borderId="22" xfId="0" applyFont="1" applyFill="1" applyBorder="1" applyAlignment="1">
      <alignment horizontal="left" vertical="center"/>
    </xf>
    <xf numFmtId="0" fontId="18" fillId="46" borderId="0" xfId="0" applyFont="1" applyFill="1" applyBorder="1" applyAlignment="1">
      <alignment horizontal="left" vertical="center"/>
    </xf>
    <xf numFmtId="0" fontId="18" fillId="46" borderId="39" xfId="0" applyFont="1" applyFill="1" applyBorder="1" applyAlignment="1">
      <alignment horizontal="left" vertical="center"/>
    </xf>
    <xf numFmtId="0" fontId="18" fillId="17" borderId="40" xfId="0" applyFont="1" applyFill="1" applyBorder="1" applyAlignment="1">
      <alignment horizontal="left" vertical="center" wrapText="1"/>
    </xf>
    <xf numFmtId="0" fontId="18" fillId="17" borderId="41" xfId="0" applyFont="1" applyFill="1" applyBorder="1" applyAlignment="1">
      <alignment horizontal="left" vertical="center" wrapText="1"/>
    </xf>
    <xf numFmtId="0" fontId="18" fillId="50" borderId="42" xfId="0" applyFont="1" applyFill="1" applyBorder="1" applyAlignment="1">
      <alignment horizontal="left" vertical="center"/>
    </xf>
    <xf numFmtId="0" fontId="18" fillId="50" borderId="43" xfId="0" applyFont="1" applyFill="1" applyBorder="1" applyAlignment="1">
      <alignment horizontal="left" vertical="center"/>
    </xf>
    <xf numFmtId="0" fontId="18" fillId="50" borderId="19" xfId="0" applyFont="1" applyFill="1" applyBorder="1" applyAlignment="1">
      <alignment horizontal="left" vertical="center"/>
    </xf>
    <xf numFmtId="0" fontId="19" fillId="60" borderId="33" xfId="0" applyFont="1" applyFill="1" applyBorder="1" applyAlignment="1">
      <alignment horizontal="center"/>
    </xf>
    <xf numFmtId="0" fontId="19" fillId="60" borderId="41" xfId="0" applyFont="1" applyFill="1" applyBorder="1" applyAlignment="1">
      <alignment horizontal="center"/>
    </xf>
    <xf numFmtId="0" fontId="18" fillId="43" borderId="44" xfId="0" applyFont="1" applyFill="1" applyBorder="1" applyAlignment="1">
      <alignment horizontal="left" vertical="center"/>
    </xf>
    <xf numFmtId="0" fontId="18" fillId="43" borderId="33" xfId="0" applyFont="1" applyFill="1" applyBorder="1" applyAlignment="1">
      <alignment horizontal="left" vertical="center"/>
    </xf>
    <xf numFmtId="0" fontId="18" fillId="43" borderId="41" xfId="0" applyFont="1" applyFill="1" applyBorder="1" applyAlignment="1">
      <alignment horizontal="left" vertical="center"/>
    </xf>
    <xf numFmtId="0" fontId="18" fillId="44" borderId="29" xfId="0" applyFont="1" applyFill="1" applyBorder="1" applyAlignment="1">
      <alignment horizontal="left" vertical="center" wrapText="1"/>
    </xf>
    <xf numFmtId="0" fontId="18" fillId="8" borderId="25" xfId="0" applyFont="1" applyFill="1" applyBorder="1" applyAlignment="1">
      <alignment horizontal="left" vertical="center" wrapText="1"/>
    </xf>
    <xf numFmtId="0" fontId="18" fillId="8" borderId="21" xfId="0" applyFont="1" applyFill="1" applyBorder="1" applyAlignment="1">
      <alignment horizontal="left" vertical="center" wrapText="1"/>
    </xf>
    <xf numFmtId="0" fontId="18" fillId="8" borderId="29" xfId="0" applyFont="1" applyFill="1" applyBorder="1" applyAlignment="1">
      <alignment horizontal="left" vertical="center" wrapText="1"/>
    </xf>
    <xf numFmtId="0" fontId="19" fillId="59" borderId="21" xfId="0" applyFont="1" applyFill="1" applyBorder="1" applyAlignment="1">
      <alignment horizontal="left" vertical="center"/>
    </xf>
    <xf numFmtId="0" fontId="19" fillId="59" borderId="29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vertical="center"/>
    </xf>
    <xf numFmtId="0" fontId="17" fillId="34" borderId="26" xfId="0" applyFont="1" applyFill="1" applyBorder="1" applyAlignment="1">
      <alignment horizontal="left" vertical="center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3" xfId="0" applyNumberFormat="1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37" borderId="13" xfId="0" applyFont="1" applyFill="1" applyBorder="1" applyAlignment="1">
      <alignment/>
    </xf>
    <xf numFmtId="0" fontId="6" fillId="37" borderId="13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3" fillId="17" borderId="33" xfId="0" applyFont="1" applyFill="1" applyBorder="1" applyAlignment="1">
      <alignment horizontal="left" vertical="center" wrapText="1"/>
    </xf>
    <xf numFmtId="0" fontId="3" fillId="17" borderId="34" xfId="0" applyFont="1" applyFill="1" applyBorder="1" applyAlignment="1">
      <alignment horizontal="left" vertical="center" wrapText="1"/>
    </xf>
    <xf numFmtId="0" fontId="6" fillId="58" borderId="25" xfId="0" applyFont="1" applyFill="1" applyBorder="1" applyAlignment="1">
      <alignment horizontal="left" vertical="center"/>
    </xf>
    <xf numFmtId="0" fontId="6" fillId="58" borderId="21" xfId="0" applyFont="1" applyFill="1" applyBorder="1" applyAlignment="1">
      <alignment horizontal="left" vertical="center"/>
    </xf>
    <xf numFmtId="0" fontId="6" fillId="58" borderId="29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vertical="center"/>
    </xf>
    <xf numFmtId="0" fontId="6" fillId="35" borderId="31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48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/>
    </xf>
    <xf numFmtId="0" fontId="6" fillId="45" borderId="22" xfId="0" applyFont="1" applyFill="1" applyBorder="1" applyAlignment="1">
      <alignment horizontal="left" vertical="center" wrapText="1"/>
    </xf>
    <xf numFmtId="0" fontId="5" fillId="59" borderId="0" xfId="0" applyFont="1" applyFill="1" applyBorder="1" applyAlignment="1">
      <alignment/>
    </xf>
    <xf numFmtId="0" fontId="6" fillId="46" borderId="12" xfId="0" applyFont="1" applyFill="1" applyBorder="1" applyAlignment="1">
      <alignment horizontal="left" vertical="center"/>
    </xf>
    <xf numFmtId="0" fontId="5" fillId="15" borderId="13" xfId="0" applyFont="1" applyFill="1" applyBorder="1" applyAlignment="1">
      <alignment/>
    </xf>
    <xf numFmtId="0" fontId="5" fillId="15" borderId="2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42" borderId="12" xfId="0" applyFont="1" applyFill="1" applyBorder="1" applyAlignment="1">
      <alignment vertical="center"/>
    </xf>
    <xf numFmtId="0" fontId="5" fillId="60" borderId="13" xfId="0" applyFont="1" applyFill="1" applyBorder="1" applyAlignment="1">
      <alignment/>
    </xf>
    <xf numFmtId="0" fontId="6" fillId="43" borderId="15" xfId="0" applyFont="1" applyFill="1" applyBorder="1" applyAlignment="1">
      <alignment horizontal="left" vertical="center"/>
    </xf>
    <xf numFmtId="0" fontId="5" fillId="13" borderId="20" xfId="0" applyFont="1" applyFill="1" applyBorder="1" applyAlignment="1">
      <alignment/>
    </xf>
    <xf numFmtId="0" fontId="6" fillId="44" borderId="22" xfId="0" applyFont="1" applyFill="1" applyBorder="1" applyAlignment="1">
      <alignment horizontal="left" vertical="center" wrapText="1"/>
    </xf>
    <xf numFmtId="0" fontId="5" fillId="61" borderId="0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34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17"/>
  <sheetViews>
    <sheetView zoomScale="47" zoomScaleNormal="47" zoomScalePageLayoutView="0" workbookViewId="0" topLeftCell="A28">
      <selection activeCell="X70" sqref="X70"/>
    </sheetView>
  </sheetViews>
  <sheetFormatPr defaultColWidth="16.8515625" defaultRowHeight="15"/>
  <cols>
    <col min="1" max="1" width="9.421875" style="105" customWidth="1"/>
    <col min="2" max="2" width="45.421875" style="105" customWidth="1"/>
    <col min="3" max="3" width="12.8515625" style="105" customWidth="1"/>
    <col min="4" max="4" width="6.57421875" style="105" hidden="1" customWidth="1"/>
    <col min="5" max="5" width="9.8515625" style="249" customWidth="1"/>
    <col min="6" max="6" width="10.7109375" style="249" customWidth="1"/>
    <col min="7" max="7" width="11.00390625" style="249" customWidth="1"/>
    <col min="8" max="12" width="10.7109375" style="249" customWidth="1"/>
    <col min="13" max="28" width="10.7109375" style="105" customWidth="1"/>
    <col min="29" max="32" width="10.7109375" style="105" hidden="1" customWidth="1"/>
    <col min="33" max="34" width="12.7109375" style="106" customWidth="1"/>
    <col min="35" max="54" width="9.140625" style="104" customWidth="1"/>
    <col min="55" max="78" width="16.8515625" style="104" customWidth="1"/>
    <col min="79" max="16384" width="16.8515625" style="105" customWidth="1"/>
  </cols>
  <sheetData>
    <row r="1" spans="1:54" ht="23.25">
      <c r="A1" s="364" t="s">
        <v>145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01"/>
      <c r="O1" s="101"/>
      <c r="P1" s="102"/>
      <c r="Q1" s="102"/>
      <c r="R1" s="102"/>
      <c r="S1" s="102"/>
      <c r="T1" s="102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23.25">
      <c r="A2" s="364" t="s">
        <v>25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101"/>
      <c r="P2" s="102"/>
      <c r="Q2" s="102"/>
      <c r="R2" s="102"/>
      <c r="S2" s="102"/>
      <c r="T2" s="102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4" ht="23.25">
      <c r="A3" s="364" t="s">
        <v>152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107"/>
      <c r="S3" s="108"/>
      <c r="T3" s="101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4" ht="23.25">
      <c r="A4" s="364" t="s">
        <v>115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102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</row>
    <row r="5" spans="1:54" ht="23.25">
      <c r="A5" s="364" t="s">
        <v>173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02"/>
      <c r="Q5" s="102"/>
      <c r="R5" s="102"/>
      <c r="S5" s="102"/>
      <c r="T5" s="102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</row>
    <row r="6" spans="1:54" ht="23.25">
      <c r="A6" s="364" t="s">
        <v>196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08"/>
      <c r="N6" s="108"/>
      <c r="O6" s="108"/>
      <c r="P6" s="102"/>
      <c r="Q6" s="102"/>
      <c r="R6" s="102"/>
      <c r="S6" s="102"/>
      <c r="T6" s="102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</row>
    <row r="7" spans="1:54" ht="23.25" customHeight="1">
      <c r="A7" s="284" t="s">
        <v>211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</row>
    <row r="8" spans="1:54" ht="15.75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</row>
    <row r="9" spans="1:54" ht="23.2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</row>
    <row r="10" spans="1:54" ht="20.25">
      <c r="A10" s="343" t="s">
        <v>27</v>
      </c>
      <c r="B10" s="343" t="s">
        <v>28</v>
      </c>
      <c r="C10" s="360" t="s">
        <v>29</v>
      </c>
      <c r="D10" s="112"/>
      <c r="E10" s="361" t="s">
        <v>30</v>
      </c>
      <c r="F10" s="362"/>
      <c r="G10" s="362"/>
      <c r="H10" s="362"/>
      <c r="I10" s="362"/>
      <c r="J10" s="362"/>
      <c r="K10" s="362"/>
      <c r="L10" s="363"/>
      <c r="M10" s="341" t="s">
        <v>31</v>
      </c>
      <c r="N10" s="353"/>
      <c r="O10" s="353"/>
      <c r="P10" s="353"/>
      <c r="Q10" s="353"/>
      <c r="R10" s="353"/>
      <c r="S10" s="353"/>
      <c r="T10" s="342"/>
      <c r="U10" s="341" t="s">
        <v>32</v>
      </c>
      <c r="V10" s="353"/>
      <c r="W10" s="353"/>
      <c r="X10" s="353"/>
      <c r="Y10" s="353"/>
      <c r="Z10" s="353"/>
      <c r="AA10" s="353"/>
      <c r="AB10" s="342"/>
      <c r="AC10" s="341" t="s">
        <v>50</v>
      </c>
      <c r="AD10" s="353"/>
      <c r="AE10" s="353"/>
      <c r="AF10" s="342"/>
      <c r="AG10" s="354" t="s">
        <v>33</v>
      </c>
      <c r="AH10" s="354" t="s">
        <v>34</v>
      </c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</row>
    <row r="11" spans="1:54" ht="20.25">
      <c r="A11" s="359"/>
      <c r="B11" s="359"/>
      <c r="C11" s="359"/>
      <c r="D11" s="113"/>
      <c r="E11" s="357" t="s">
        <v>35</v>
      </c>
      <c r="F11" s="358"/>
      <c r="G11" s="358"/>
      <c r="H11" s="350"/>
      <c r="I11" s="349" t="s">
        <v>36</v>
      </c>
      <c r="J11" s="358"/>
      <c r="K11" s="358"/>
      <c r="L11" s="350"/>
      <c r="M11" s="346" t="s">
        <v>37</v>
      </c>
      <c r="N11" s="353"/>
      <c r="O11" s="353"/>
      <c r="P11" s="342"/>
      <c r="Q11" s="341" t="s">
        <v>38</v>
      </c>
      <c r="R11" s="353"/>
      <c r="S11" s="353"/>
      <c r="T11" s="342"/>
      <c r="U11" s="346" t="s">
        <v>39</v>
      </c>
      <c r="V11" s="353"/>
      <c r="W11" s="353"/>
      <c r="X11" s="342"/>
      <c r="Y11" s="341" t="s">
        <v>40</v>
      </c>
      <c r="Z11" s="353"/>
      <c r="AA11" s="353"/>
      <c r="AB11" s="342"/>
      <c r="AC11" s="346" t="s">
        <v>51</v>
      </c>
      <c r="AD11" s="353"/>
      <c r="AE11" s="353"/>
      <c r="AF11" s="342"/>
      <c r="AG11" s="355"/>
      <c r="AH11" s="355"/>
      <c r="AI11" s="111"/>
      <c r="AJ11" s="114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54" ht="20.25">
      <c r="A12" s="359"/>
      <c r="B12" s="359"/>
      <c r="C12" s="359"/>
      <c r="D12" s="113"/>
      <c r="E12" s="351" t="s">
        <v>15</v>
      </c>
      <c r="F12" s="349" t="s">
        <v>41</v>
      </c>
      <c r="G12" s="350"/>
      <c r="H12" s="351" t="s">
        <v>42</v>
      </c>
      <c r="I12" s="351" t="s">
        <v>15</v>
      </c>
      <c r="J12" s="349" t="s">
        <v>41</v>
      </c>
      <c r="K12" s="350"/>
      <c r="L12" s="351" t="s">
        <v>42</v>
      </c>
      <c r="M12" s="345" t="s">
        <v>15</v>
      </c>
      <c r="N12" s="346" t="s">
        <v>41</v>
      </c>
      <c r="O12" s="342"/>
      <c r="P12" s="345" t="s">
        <v>42</v>
      </c>
      <c r="Q12" s="343" t="s">
        <v>15</v>
      </c>
      <c r="R12" s="341" t="s">
        <v>41</v>
      </c>
      <c r="S12" s="342"/>
      <c r="T12" s="343" t="s">
        <v>42</v>
      </c>
      <c r="U12" s="345" t="s">
        <v>15</v>
      </c>
      <c r="V12" s="346" t="s">
        <v>41</v>
      </c>
      <c r="W12" s="342"/>
      <c r="X12" s="345" t="s">
        <v>42</v>
      </c>
      <c r="Y12" s="343" t="s">
        <v>15</v>
      </c>
      <c r="Z12" s="341" t="s">
        <v>41</v>
      </c>
      <c r="AA12" s="342"/>
      <c r="AB12" s="343" t="s">
        <v>42</v>
      </c>
      <c r="AC12" s="345" t="s">
        <v>15</v>
      </c>
      <c r="AD12" s="346" t="s">
        <v>41</v>
      </c>
      <c r="AE12" s="342"/>
      <c r="AF12" s="345" t="s">
        <v>42</v>
      </c>
      <c r="AG12" s="355"/>
      <c r="AH12" s="355"/>
      <c r="AI12" s="111"/>
      <c r="AJ12" s="114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</row>
    <row r="13" spans="1:54" ht="20.25">
      <c r="A13" s="344"/>
      <c r="B13" s="344"/>
      <c r="C13" s="344"/>
      <c r="D13" s="113"/>
      <c r="E13" s="352"/>
      <c r="F13" s="115" t="s">
        <v>43</v>
      </c>
      <c r="G13" s="116" t="s">
        <v>44</v>
      </c>
      <c r="H13" s="352"/>
      <c r="I13" s="352"/>
      <c r="J13" s="115" t="s">
        <v>43</v>
      </c>
      <c r="K13" s="116" t="s">
        <v>44</v>
      </c>
      <c r="L13" s="352"/>
      <c r="M13" s="344"/>
      <c r="N13" s="117" t="s">
        <v>43</v>
      </c>
      <c r="O13" s="118" t="s">
        <v>44</v>
      </c>
      <c r="P13" s="344"/>
      <c r="Q13" s="344"/>
      <c r="R13" s="113" t="s">
        <v>43</v>
      </c>
      <c r="S13" s="112" t="s">
        <v>44</v>
      </c>
      <c r="T13" s="344"/>
      <c r="U13" s="344"/>
      <c r="V13" s="117" t="s">
        <v>43</v>
      </c>
      <c r="W13" s="118" t="s">
        <v>44</v>
      </c>
      <c r="X13" s="344"/>
      <c r="Y13" s="344"/>
      <c r="Z13" s="113" t="s">
        <v>43</v>
      </c>
      <c r="AA13" s="112" t="s">
        <v>44</v>
      </c>
      <c r="AB13" s="344"/>
      <c r="AC13" s="344"/>
      <c r="AD13" s="117" t="s">
        <v>43</v>
      </c>
      <c r="AE13" s="118" t="s">
        <v>44</v>
      </c>
      <c r="AF13" s="344"/>
      <c r="AG13" s="356"/>
      <c r="AH13" s="356"/>
      <c r="AI13" s="111"/>
      <c r="AJ13" s="114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</row>
    <row r="14" spans="1:54" ht="36.75" customHeight="1">
      <c r="A14" s="119" t="s">
        <v>0</v>
      </c>
      <c r="B14" s="347" t="s">
        <v>171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120"/>
      <c r="AD14" s="120"/>
      <c r="AE14" s="120"/>
      <c r="AF14" s="120"/>
      <c r="AG14" s="121">
        <f>SUM(AG15:AG20)</f>
        <v>255</v>
      </c>
      <c r="AH14" s="121">
        <f>SUM(AH15:AH20)</f>
        <v>13</v>
      </c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</row>
    <row r="15" spans="1:78" s="132" customFormat="1" ht="60" customHeight="1">
      <c r="A15" s="123">
        <v>1</v>
      </c>
      <c r="B15" s="124" t="s">
        <v>141</v>
      </c>
      <c r="C15" s="125" t="s">
        <v>9</v>
      </c>
      <c r="D15" s="125"/>
      <c r="E15" s="126"/>
      <c r="F15" s="126">
        <v>30</v>
      </c>
      <c r="G15" s="126" t="s">
        <v>159</v>
      </c>
      <c r="H15" s="126">
        <v>2</v>
      </c>
      <c r="I15" s="127"/>
      <c r="J15" s="127">
        <v>30</v>
      </c>
      <c r="K15" s="127" t="s">
        <v>159</v>
      </c>
      <c r="L15" s="127">
        <v>2</v>
      </c>
      <c r="M15" s="126"/>
      <c r="N15" s="126">
        <v>30</v>
      </c>
      <c r="O15" s="126" t="s">
        <v>159</v>
      </c>
      <c r="P15" s="126">
        <v>2</v>
      </c>
      <c r="Q15" s="125"/>
      <c r="R15" s="125">
        <v>30</v>
      </c>
      <c r="S15" s="125" t="s">
        <v>159</v>
      </c>
      <c r="T15" s="127">
        <v>2</v>
      </c>
      <c r="U15" s="126"/>
      <c r="V15" s="126"/>
      <c r="W15" s="126"/>
      <c r="X15" s="126"/>
      <c r="Y15" s="125"/>
      <c r="Z15" s="125"/>
      <c r="AA15" s="125"/>
      <c r="AB15" s="125"/>
      <c r="AC15" s="128"/>
      <c r="AD15" s="128"/>
      <c r="AE15" s="128"/>
      <c r="AF15" s="128"/>
      <c r="AG15" s="129">
        <f>SUM(E15,F15,I15,J15,M15,N15,Q15,R15,U15,V15,Y15,Z15)</f>
        <v>120</v>
      </c>
      <c r="AH15" s="129">
        <f>SUM(H15,L15,P15,T15,X15,AB15)</f>
        <v>8</v>
      </c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</row>
    <row r="16" spans="1:78" s="132" customFormat="1" ht="60" customHeight="1">
      <c r="A16" s="133">
        <v>2</v>
      </c>
      <c r="B16" s="134" t="s">
        <v>2</v>
      </c>
      <c r="C16" s="135" t="s">
        <v>11</v>
      </c>
      <c r="D16" s="136"/>
      <c r="E16" s="137"/>
      <c r="F16" s="137">
        <v>30</v>
      </c>
      <c r="G16" s="137" t="s">
        <v>3</v>
      </c>
      <c r="H16" s="137">
        <v>0</v>
      </c>
      <c r="I16" s="138"/>
      <c r="J16" s="138">
        <v>30</v>
      </c>
      <c r="K16" s="138" t="s">
        <v>3</v>
      </c>
      <c r="L16" s="138">
        <v>0</v>
      </c>
      <c r="M16" s="139"/>
      <c r="N16" s="139"/>
      <c r="O16" s="139"/>
      <c r="P16" s="139"/>
      <c r="Q16" s="140"/>
      <c r="R16" s="140"/>
      <c r="S16" s="140"/>
      <c r="T16" s="140"/>
      <c r="U16" s="139"/>
      <c r="V16" s="139"/>
      <c r="W16" s="139"/>
      <c r="X16" s="139"/>
      <c r="Y16" s="140"/>
      <c r="Z16" s="140"/>
      <c r="AA16" s="140"/>
      <c r="AB16" s="140"/>
      <c r="AC16" s="139"/>
      <c r="AD16" s="139"/>
      <c r="AE16" s="139"/>
      <c r="AF16" s="139"/>
      <c r="AG16" s="141">
        <f>SUM(E16,F16,I16,J16,M16,N16,Q16,R16,U16,V16,Y16,Z16)</f>
        <v>60</v>
      </c>
      <c r="AH16" s="141">
        <f>SUM(H16,L16,P16,T16,X16,AB16)</f>
        <v>0</v>
      </c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</row>
    <row r="17" spans="1:78" s="132" customFormat="1" ht="60" customHeight="1">
      <c r="A17" s="133">
        <v>3</v>
      </c>
      <c r="B17" s="142" t="s">
        <v>163</v>
      </c>
      <c r="C17" s="143" t="s">
        <v>11</v>
      </c>
      <c r="D17" s="144"/>
      <c r="E17" s="145">
        <v>15</v>
      </c>
      <c r="F17" s="137"/>
      <c r="G17" s="137"/>
      <c r="H17" s="137">
        <v>1</v>
      </c>
      <c r="I17" s="138"/>
      <c r="J17" s="138"/>
      <c r="K17" s="138"/>
      <c r="L17" s="138"/>
      <c r="M17" s="139"/>
      <c r="N17" s="139"/>
      <c r="O17" s="139"/>
      <c r="P17" s="139"/>
      <c r="Q17" s="140"/>
      <c r="R17" s="140"/>
      <c r="S17" s="140"/>
      <c r="T17" s="140"/>
      <c r="U17" s="139"/>
      <c r="V17" s="139"/>
      <c r="W17" s="139"/>
      <c r="X17" s="139"/>
      <c r="Y17" s="140"/>
      <c r="Z17" s="140"/>
      <c r="AA17" s="140"/>
      <c r="AB17" s="140"/>
      <c r="AC17" s="139"/>
      <c r="AD17" s="139"/>
      <c r="AE17" s="139"/>
      <c r="AF17" s="139"/>
      <c r="AG17" s="141">
        <f>SUM(E17,F17,I17,J17,M17,N17,Q17,R17,U17,V17,Y17,Z17)</f>
        <v>15</v>
      </c>
      <c r="AH17" s="141">
        <f>SUM(H17,L17,P17,T17,X17,AB17)</f>
        <v>1</v>
      </c>
      <c r="AI17" s="146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</row>
    <row r="18" spans="1:78" s="132" customFormat="1" ht="60" customHeight="1">
      <c r="A18" s="133">
        <v>4</v>
      </c>
      <c r="B18" s="142" t="s">
        <v>5</v>
      </c>
      <c r="C18" s="147" t="s">
        <v>11</v>
      </c>
      <c r="D18" s="144"/>
      <c r="E18" s="145"/>
      <c r="F18" s="137"/>
      <c r="G18" s="137"/>
      <c r="H18" s="137"/>
      <c r="I18" s="138"/>
      <c r="J18" s="138"/>
      <c r="K18" s="138"/>
      <c r="L18" s="138"/>
      <c r="M18" s="139"/>
      <c r="N18" s="139"/>
      <c r="O18" s="139"/>
      <c r="P18" s="139"/>
      <c r="Q18" s="140">
        <v>5</v>
      </c>
      <c r="R18" s="140">
        <v>10</v>
      </c>
      <c r="S18" s="140" t="s">
        <v>137</v>
      </c>
      <c r="T18" s="140">
        <v>1</v>
      </c>
      <c r="U18" s="139"/>
      <c r="V18" s="139"/>
      <c r="W18" s="139"/>
      <c r="X18" s="139"/>
      <c r="Y18" s="140"/>
      <c r="Z18" s="140"/>
      <c r="AA18" s="140"/>
      <c r="AB18" s="140"/>
      <c r="AC18" s="139"/>
      <c r="AD18" s="139"/>
      <c r="AE18" s="139"/>
      <c r="AF18" s="139"/>
      <c r="AG18" s="141">
        <f>SUM(E18,F18,I18,J18,M18,N18,Q18,R18,U18,V18,Y18,Z18)</f>
        <v>15</v>
      </c>
      <c r="AH18" s="141">
        <v>1</v>
      </c>
      <c r="AI18" s="146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</row>
    <row r="19" spans="1:78" s="132" customFormat="1" ht="60" customHeight="1">
      <c r="A19" s="133">
        <v>5</v>
      </c>
      <c r="B19" s="142" t="s">
        <v>194</v>
      </c>
      <c r="C19" s="148" t="s">
        <v>11</v>
      </c>
      <c r="D19" s="144"/>
      <c r="E19" s="145">
        <v>15</v>
      </c>
      <c r="F19" s="137"/>
      <c r="G19" s="137"/>
      <c r="H19" s="137">
        <v>1</v>
      </c>
      <c r="I19" s="138"/>
      <c r="J19" s="138"/>
      <c r="K19" s="138"/>
      <c r="L19" s="138"/>
      <c r="M19" s="139"/>
      <c r="N19" s="139"/>
      <c r="O19" s="139"/>
      <c r="P19" s="139"/>
      <c r="Q19" s="140"/>
      <c r="R19" s="140"/>
      <c r="S19" s="140"/>
      <c r="T19" s="140"/>
      <c r="U19" s="139"/>
      <c r="V19" s="139"/>
      <c r="W19" s="139"/>
      <c r="X19" s="139"/>
      <c r="Y19" s="140"/>
      <c r="Z19" s="140"/>
      <c r="AA19" s="140"/>
      <c r="AB19" s="140"/>
      <c r="AC19" s="139"/>
      <c r="AD19" s="139"/>
      <c r="AE19" s="139"/>
      <c r="AF19" s="139"/>
      <c r="AG19" s="141">
        <f>SUM(E19,F19,I19,J19,M19,N19,Q19,R19,U19,V19,Y19,Z19)</f>
        <v>15</v>
      </c>
      <c r="AH19" s="141">
        <f>SUM(H19,L19,P19,T19,X19,AB19)</f>
        <v>1</v>
      </c>
      <c r="AI19" s="146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</row>
    <row r="20" spans="1:78" s="132" customFormat="1" ht="60" customHeight="1">
      <c r="A20" s="133">
        <v>6</v>
      </c>
      <c r="B20" s="142" t="s">
        <v>18</v>
      </c>
      <c r="C20" s="149" t="s">
        <v>11</v>
      </c>
      <c r="D20" s="144"/>
      <c r="E20" s="145"/>
      <c r="F20" s="137">
        <v>30</v>
      </c>
      <c r="G20" s="137" t="s">
        <v>137</v>
      </c>
      <c r="H20" s="137">
        <v>2</v>
      </c>
      <c r="I20" s="138"/>
      <c r="J20" s="138"/>
      <c r="K20" s="138"/>
      <c r="L20" s="138"/>
      <c r="M20" s="139"/>
      <c r="N20" s="139"/>
      <c r="O20" s="139"/>
      <c r="P20" s="139"/>
      <c r="Q20" s="140"/>
      <c r="R20" s="140"/>
      <c r="S20" s="140"/>
      <c r="T20" s="140"/>
      <c r="U20" s="139"/>
      <c r="V20" s="139"/>
      <c r="W20" s="139"/>
      <c r="X20" s="139"/>
      <c r="Y20" s="140"/>
      <c r="Z20" s="140"/>
      <c r="AA20" s="140"/>
      <c r="AB20" s="140"/>
      <c r="AC20" s="139"/>
      <c r="AD20" s="139"/>
      <c r="AE20" s="139"/>
      <c r="AF20" s="139"/>
      <c r="AG20" s="141">
        <f>SUM(E20,F20,I20,J20,M20,N20,Q20,R20,U20,V20,Y20,Z20)</f>
        <v>30</v>
      </c>
      <c r="AH20" s="141">
        <f>SUM(H20,L20,P20,T20,X20,AB20)</f>
        <v>2</v>
      </c>
      <c r="AI20" s="146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</row>
    <row r="21" spans="1:78" s="132" customFormat="1" ht="36.75" customHeight="1">
      <c r="A21" s="150" t="s">
        <v>6</v>
      </c>
      <c r="B21" s="286" t="s">
        <v>172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151"/>
      <c r="AD21" s="151"/>
      <c r="AE21" s="151"/>
      <c r="AF21" s="151"/>
      <c r="AG21" s="152">
        <f>SUM(AG22:AG28)</f>
        <v>735</v>
      </c>
      <c r="AH21" s="152">
        <f>SUM(AH22:AH28)</f>
        <v>58</v>
      </c>
      <c r="AI21" s="153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</row>
    <row r="22" spans="1:78" s="132" customFormat="1" ht="60" customHeight="1">
      <c r="A22" s="123">
        <v>1</v>
      </c>
      <c r="B22" s="155" t="s">
        <v>56</v>
      </c>
      <c r="C22" s="251" t="s">
        <v>197</v>
      </c>
      <c r="D22" s="157"/>
      <c r="E22" s="126"/>
      <c r="F22" s="126">
        <v>105</v>
      </c>
      <c r="G22" s="126" t="s">
        <v>12</v>
      </c>
      <c r="H22" s="126">
        <v>9</v>
      </c>
      <c r="I22" s="127"/>
      <c r="J22" s="127">
        <v>60</v>
      </c>
      <c r="K22" s="127" t="s">
        <v>12</v>
      </c>
      <c r="L22" s="127">
        <v>4</v>
      </c>
      <c r="M22" s="126"/>
      <c r="N22" s="126">
        <v>30</v>
      </c>
      <c r="O22" s="126" t="s">
        <v>12</v>
      </c>
      <c r="P22" s="126">
        <v>2</v>
      </c>
      <c r="Q22" s="125"/>
      <c r="R22" s="125">
        <v>30</v>
      </c>
      <c r="S22" s="125" t="s">
        <v>12</v>
      </c>
      <c r="T22" s="125">
        <v>2</v>
      </c>
      <c r="U22" s="126"/>
      <c r="V22" s="126">
        <v>15</v>
      </c>
      <c r="W22" s="126" t="s">
        <v>12</v>
      </c>
      <c r="X22" s="126">
        <v>1</v>
      </c>
      <c r="Y22" s="125"/>
      <c r="Z22" s="125">
        <v>15</v>
      </c>
      <c r="AA22" s="125" t="s">
        <v>12</v>
      </c>
      <c r="AB22" s="125">
        <v>1</v>
      </c>
      <c r="AC22" s="158"/>
      <c r="AD22" s="158"/>
      <c r="AE22" s="158"/>
      <c r="AF22" s="158"/>
      <c r="AG22" s="129">
        <f aca="true" t="shared" si="0" ref="AG22:AG27">SUM(E22,F22,I22,J22,M22,N22,Q22,R22,U22,V22,Y22,Z22)</f>
        <v>255</v>
      </c>
      <c r="AH22" s="129">
        <f aca="true" t="shared" si="1" ref="AH22:AH27">SUM(H22,L22,P22,T22,X22,AB22)</f>
        <v>19</v>
      </c>
      <c r="AI22" s="153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</row>
    <row r="23" spans="1:78" s="132" customFormat="1" ht="60" customHeight="1">
      <c r="A23" s="123">
        <v>2</v>
      </c>
      <c r="B23" s="155" t="s">
        <v>57</v>
      </c>
      <c r="C23" s="251" t="s">
        <v>197</v>
      </c>
      <c r="D23" s="125"/>
      <c r="E23" s="126"/>
      <c r="F23" s="126">
        <v>15</v>
      </c>
      <c r="G23" s="126" t="s">
        <v>12</v>
      </c>
      <c r="H23" s="126">
        <v>2</v>
      </c>
      <c r="I23" s="127"/>
      <c r="J23" s="127">
        <v>15</v>
      </c>
      <c r="K23" s="127" t="s">
        <v>12</v>
      </c>
      <c r="L23" s="127">
        <v>2</v>
      </c>
      <c r="M23" s="126"/>
      <c r="N23" s="126">
        <v>15</v>
      </c>
      <c r="O23" s="126" t="s">
        <v>12</v>
      </c>
      <c r="P23" s="126">
        <v>1</v>
      </c>
      <c r="Q23" s="125"/>
      <c r="R23" s="125">
        <v>15</v>
      </c>
      <c r="S23" s="125" t="s">
        <v>12</v>
      </c>
      <c r="T23" s="125">
        <v>1</v>
      </c>
      <c r="U23" s="126"/>
      <c r="V23" s="126">
        <v>15</v>
      </c>
      <c r="W23" s="126" t="s">
        <v>12</v>
      </c>
      <c r="X23" s="126">
        <v>1</v>
      </c>
      <c r="Y23" s="125"/>
      <c r="Z23" s="125">
        <v>15</v>
      </c>
      <c r="AA23" s="125" t="s">
        <v>12</v>
      </c>
      <c r="AB23" s="125">
        <v>1</v>
      </c>
      <c r="AC23" s="158"/>
      <c r="AD23" s="158"/>
      <c r="AE23" s="158"/>
      <c r="AF23" s="158"/>
      <c r="AG23" s="129">
        <f t="shared" si="0"/>
        <v>90</v>
      </c>
      <c r="AH23" s="129">
        <f t="shared" si="1"/>
        <v>8</v>
      </c>
      <c r="AI23" s="153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</row>
    <row r="24" spans="1:78" s="132" customFormat="1" ht="60" customHeight="1">
      <c r="A24" s="123">
        <v>3</v>
      </c>
      <c r="B24" s="155" t="s">
        <v>58</v>
      </c>
      <c r="C24" s="251" t="s">
        <v>197</v>
      </c>
      <c r="D24" s="157"/>
      <c r="E24" s="126"/>
      <c r="F24" s="126">
        <v>30</v>
      </c>
      <c r="G24" s="126" t="s">
        <v>12</v>
      </c>
      <c r="H24" s="126">
        <v>2</v>
      </c>
      <c r="I24" s="127"/>
      <c r="J24" s="127">
        <v>30</v>
      </c>
      <c r="K24" s="127" t="s">
        <v>12</v>
      </c>
      <c r="L24" s="127">
        <v>2</v>
      </c>
      <c r="M24" s="126"/>
      <c r="N24" s="126"/>
      <c r="O24" s="126"/>
      <c r="P24" s="126"/>
      <c r="Q24" s="125"/>
      <c r="R24" s="125">
        <v>15</v>
      </c>
      <c r="S24" s="125" t="s">
        <v>12</v>
      </c>
      <c r="T24" s="125">
        <v>1</v>
      </c>
      <c r="U24" s="126"/>
      <c r="V24" s="126">
        <v>15</v>
      </c>
      <c r="W24" s="126" t="s">
        <v>12</v>
      </c>
      <c r="X24" s="126">
        <v>1</v>
      </c>
      <c r="Y24" s="125"/>
      <c r="Z24" s="125">
        <v>15</v>
      </c>
      <c r="AA24" s="125" t="s">
        <v>12</v>
      </c>
      <c r="AB24" s="125">
        <v>1</v>
      </c>
      <c r="AC24" s="158"/>
      <c r="AD24" s="158"/>
      <c r="AE24" s="158"/>
      <c r="AF24" s="158"/>
      <c r="AG24" s="129">
        <f t="shared" si="0"/>
        <v>105</v>
      </c>
      <c r="AH24" s="129">
        <f t="shared" si="1"/>
        <v>7</v>
      </c>
      <c r="AI24" s="153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</row>
    <row r="25" spans="1:78" s="132" customFormat="1" ht="60" customHeight="1">
      <c r="A25" s="123">
        <v>4</v>
      </c>
      <c r="B25" s="155" t="s">
        <v>59</v>
      </c>
      <c r="C25" s="156" t="s">
        <v>11</v>
      </c>
      <c r="D25" s="157"/>
      <c r="E25" s="126"/>
      <c r="F25" s="126"/>
      <c r="G25" s="126"/>
      <c r="H25" s="126"/>
      <c r="I25" s="127"/>
      <c r="J25" s="127"/>
      <c r="K25" s="127"/>
      <c r="L25" s="127"/>
      <c r="M25" s="126"/>
      <c r="N25" s="126">
        <v>15</v>
      </c>
      <c r="O25" s="126" t="s">
        <v>12</v>
      </c>
      <c r="P25" s="126">
        <v>1</v>
      </c>
      <c r="Q25" s="125"/>
      <c r="R25" s="125"/>
      <c r="S25" s="125"/>
      <c r="T25" s="125"/>
      <c r="U25" s="126"/>
      <c r="V25" s="126"/>
      <c r="W25" s="126"/>
      <c r="X25" s="126"/>
      <c r="Y25" s="125"/>
      <c r="Z25" s="125"/>
      <c r="AA25" s="125"/>
      <c r="AB25" s="125"/>
      <c r="AC25" s="158"/>
      <c r="AD25" s="158"/>
      <c r="AE25" s="158"/>
      <c r="AF25" s="158"/>
      <c r="AG25" s="129">
        <f t="shared" si="0"/>
        <v>15</v>
      </c>
      <c r="AH25" s="129">
        <f t="shared" si="1"/>
        <v>1</v>
      </c>
      <c r="AI25" s="153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</row>
    <row r="26" spans="1:78" s="132" customFormat="1" ht="60" customHeight="1">
      <c r="A26" s="123">
        <v>5</v>
      </c>
      <c r="B26" s="155" t="s">
        <v>60</v>
      </c>
      <c r="C26" s="251" t="s">
        <v>198</v>
      </c>
      <c r="D26" s="157"/>
      <c r="E26" s="126">
        <v>15</v>
      </c>
      <c r="F26" s="126">
        <v>75</v>
      </c>
      <c r="G26" s="126" t="s">
        <v>12</v>
      </c>
      <c r="H26" s="126">
        <v>4</v>
      </c>
      <c r="I26" s="127">
        <v>15</v>
      </c>
      <c r="J26" s="127">
        <v>30</v>
      </c>
      <c r="K26" s="127" t="s">
        <v>12</v>
      </c>
      <c r="L26" s="127">
        <v>3</v>
      </c>
      <c r="M26" s="126"/>
      <c r="N26" s="126">
        <v>15</v>
      </c>
      <c r="O26" s="126" t="s">
        <v>12</v>
      </c>
      <c r="P26" s="126">
        <v>1</v>
      </c>
      <c r="Q26" s="125"/>
      <c r="R26" s="125"/>
      <c r="S26" s="125"/>
      <c r="T26" s="125"/>
      <c r="U26" s="126"/>
      <c r="V26" s="126"/>
      <c r="W26" s="126"/>
      <c r="X26" s="126"/>
      <c r="Y26" s="125"/>
      <c r="Z26" s="125"/>
      <c r="AA26" s="125"/>
      <c r="AB26" s="125"/>
      <c r="AC26" s="158"/>
      <c r="AD26" s="158"/>
      <c r="AE26" s="158"/>
      <c r="AF26" s="158"/>
      <c r="AG26" s="129">
        <f t="shared" si="0"/>
        <v>150</v>
      </c>
      <c r="AH26" s="129">
        <f t="shared" si="1"/>
        <v>8</v>
      </c>
      <c r="AI26" s="153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</row>
    <row r="27" spans="1:78" s="132" customFormat="1" ht="60" customHeight="1">
      <c r="A27" s="123">
        <v>6</v>
      </c>
      <c r="B27" s="155" t="s">
        <v>61</v>
      </c>
      <c r="C27" s="251" t="s">
        <v>197</v>
      </c>
      <c r="D27" s="157"/>
      <c r="E27" s="126"/>
      <c r="F27" s="126">
        <v>15</v>
      </c>
      <c r="G27" s="126" t="s">
        <v>12</v>
      </c>
      <c r="H27" s="126">
        <v>3</v>
      </c>
      <c r="I27" s="127"/>
      <c r="J27" s="127">
        <v>15</v>
      </c>
      <c r="K27" s="127" t="s">
        <v>12</v>
      </c>
      <c r="L27" s="127">
        <v>3</v>
      </c>
      <c r="M27" s="126"/>
      <c r="N27" s="126">
        <v>15</v>
      </c>
      <c r="O27" s="126" t="s">
        <v>12</v>
      </c>
      <c r="P27" s="126">
        <v>2</v>
      </c>
      <c r="Q27" s="125"/>
      <c r="R27" s="125">
        <v>15</v>
      </c>
      <c r="S27" s="125" t="s">
        <v>12</v>
      </c>
      <c r="T27" s="125">
        <v>1</v>
      </c>
      <c r="U27" s="126"/>
      <c r="V27" s="126"/>
      <c r="W27" s="126"/>
      <c r="X27" s="126"/>
      <c r="Y27" s="125"/>
      <c r="Z27" s="125">
        <v>15</v>
      </c>
      <c r="AA27" s="125" t="s">
        <v>12</v>
      </c>
      <c r="AB27" s="125">
        <v>1</v>
      </c>
      <c r="AC27" s="158"/>
      <c r="AD27" s="158"/>
      <c r="AE27" s="158"/>
      <c r="AF27" s="158"/>
      <c r="AG27" s="129">
        <f t="shared" si="0"/>
        <v>75</v>
      </c>
      <c r="AH27" s="129">
        <f t="shared" si="1"/>
        <v>10</v>
      </c>
      <c r="AI27" s="153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</row>
    <row r="28" spans="1:78" s="132" customFormat="1" ht="60" customHeight="1">
      <c r="A28" s="123">
        <v>7</v>
      </c>
      <c r="B28" s="155" t="s">
        <v>179</v>
      </c>
      <c r="C28" s="156" t="s">
        <v>199</v>
      </c>
      <c r="D28" s="157"/>
      <c r="E28" s="126"/>
      <c r="F28" s="126">
        <v>30</v>
      </c>
      <c r="G28" s="126" t="s">
        <v>12</v>
      </c>
      <c r="H28" s="126">
        <v>3</v>
      </c>
      <c r="I28" s="127"/>
      <c r="J28" s="127">
        <v>15</v>
      </c>
      <c r="K28" s="127" t="s">
        <v>12</v>
      </c>
      <c r="L28" s="127">
        <v>2</v>
      </c>
      <c r="M28" s="126"/>
      <c r="N28" s="126"/>
      <c r="O28" s="126"/>
      <c r="P28" s="126"/>
      <c r="Q28" s="125"/>
      <c r="R28" s="125"/>
      <c r="S28" s="125"/>
      <c r="T28" s="125"/>
      <c r="U28" s="159"/>
      <c r="V28" s="159"/>
      <c r="W28" s="159"/>
      <c r="X28" s="159"/>
      <c r="Y28" s="160"/>
      <c r="Z28" s="160"/>
      <c r="AA28" s="160"/>
      <c r="AB28" s="160"/>
      <c r="AC28" s="128"/>
      <c r="AD28" s="128"/>
      <c r="AE28" s="128"/>
      <c r="AF28" s="128"/>
      <c r="AG28" s="129">
        <f>SUM(E28,F28,I28,J28,M28,N28,Q28,R28,U28,V28,Y28,Z28)</f>
        <v>45</v>
      </c>
      <c r="AH28" s="129">
        <f>SUM(H28,L28,P28,T28,X28,AB28)</f>
        <v>5</v>
      </c>
      <c r="AI28" s="153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</row>
    <row r="29" spans="1:78" s="132" customFormat="1" ht="36" customHeight="1">
      <c r="A29" s="161" t="s">
        <v>7</v>
      </c>
      <c r="B29" s="288" t="s">
        <v>187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62"/>
      <c r="AD29" s="162"/>
      <c r="AE29" s="162"/>
      <c r="AF29" s="162"/>
      <c r="AG29" s="163">
        <f>SUM(AG30:AG42)</f>
        <v>520</v>
      </c>
      <c r="AH29" s="163">
        <f>SUM(AH30:AH42)</f>
        <v>48</v>
      </c>
      <c r="AI29" s="164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</row>
    <row r="30" spans="1:78" s="167" customFormat="1" ht="60" customHeight="1">
      <c r="A30" s="123">
        <v>1</v>
      </c>
      <c r="B30" s="165" t="s">
        <v>170</v>
      </c>
      <c r="C30" s="125" t="s">
        <v>67</v>
      </c>
      <c r="D30" s="125"/>
      <c r="E30" s="126"/>
      <c r="F30" s="126"/>
      <c r="G30" s="126"/>
      <c r="H30" s="126"/>
      <c r="I30" s="127"/>
      <c r="J30" s="127"/>
      <c r="K30" s="127"/>
      <c r="L30" s="127"/>
      <c r="M30" s="126">
        <v>15</v>
      </c>
      <c r="N30" s="126">
        <v>15</v>
      </c>
      <c r="O30" s="126" t="s">
        <v>0</v>
      </c>
      <c r="P30" s="126">
        <v>2</v>
      </c>
      <c r="Q30" s="125"/>
      <c r="R30" s="125">
        <v>30</v>
      </c>
      <c r="S30" s="125" t="s">
        <v>0</v>
      </c>
      <c r="T30" s="125">
        <v>2</v>
      </c>
      <c r="U30" s="126"/>
      <c r="V30" s="126">
        <v>30</v>
      </c>
      <c r="W30" s="126" t="s">
        <v>0</v>
      </c>
      <c r="X30" s="126">
        <v>2</v>
      </c>
      <c r="Y30" s="125"/>
      <c r="Z30" s="125"/>
      <c r="AA30" s="125"/>
      <c r="AB30" s="125"/>
      <c r="AC30" s="128"/>
      <c r="AD30" s="128"/>
      <c r="AE30" s="128"/>
      <c r="AF30" s="128"/>
      <c r="AG30" s="129">
        <f aca="true" t="shared" si="2" ref="AG30:AG37">SUM(E30,F30,I30,J30,M30,N30,Q30,R30,U30,V30,Y30,Z30)</f>
        <v>90</v>
      </c>
      <c r="AH30" s="129">
        <f aca="true" t="shared" si="3" ref="AH30:AH37">SUM(H30,L30,P30,T30,X30,AB30)</f>
        <v>6</v>
      </c>
      <c r="AI30" s="130"/>
      <c r="AJ30" s="130"/>
      <c r="AK30" s="281"/>
      <c r="AL30" s="281"/>
      <c r="AM30" s="281"/>
      <c r="AN30" s="281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</row>
    <row r="31" spans="1:84" s="168" customFormat="1" ht="60" customHeight="1">
      <c r="A31" s="123">
        <v>2</v>
      </c>
      <c r="B31" s="124" t="s">
        <v>68</v>
      </c>
      <c r="C31" s="125" t="s">
        <v>55</v>
      </c>
      <c r="D31" s="125"/>
      <c r="E31" s="126"/>
      <c r="F31" s="126"/>
      <c r="G31" s="126"/>
      <c r="H31" s="126"/>
      <c r="I31" s="127"/>
      <c r="J31" s="127"/>
      <c r="K31" s="127"/>
      <c r="L31" s="127"/>
      <c r="M31" s="126"/>
      <c r="N31" s="126"/>
      <c r="O31" s="126"/>
      <c r="P31" s="126"/>
      <c r="Q31" s="125"/>
      <c r="R31" s="125"/>
      <c r="S31" s="125"/>
      <c r="T31" s="125"/>
      <c r="U31" s="126">
        <v>15</v>
      </c>
      <c r="V31" s="126">
        <v>15</v>
      </c>
      <c r="W31" s="126" t="s">
        <v>0</v>
      </c>
      <c r="X31" s="126">
        <v>2</v>
      </c>
      <c r="Y31" s="125"/>
      <c r="Z31" s="125">
        <v>30</v>
      </c>
      <c r="AA31" s="125" t="s">
        <v>0</v>
      </c>
      <c r="AB31" s="125">
        <v>2</v>
      </c>
      <c r="AC31" s="128"/>
      <c r="AD31" s="128"/>
      <c r="AE31" s="128"/>
      <c r="AF31" s="128"/>
      <c r="AG31" s="129">
        <f t="shared" si="2"/>
        <v>60</v>
      </c>
      <c r="AH31" s="129">
        <f t="shared" si="3"/>
        <v>4</v>
      </c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7"/>
      <c r="CB31" s="167"/>
      <c r="CC31" s="167"/>
      <c r="CD31" s="167"/>
      <c r="CE31" s="167"/>
      <c r="CF31" s="167"/>
    </row>
    <row r="32" spans="1:78" s="167" customFormat="1" ht="60" customHeight="1">
      <c r="A32" s="123">
        <v>3</v>
      </c>
      <c r="B32" s="124" t="s">
        <v>69</v>
      </c>
      <c r="C32" s="125" t="s">
        <v>70</v>
      </c>
      <c r="D32" s="125"/>
      <c r="E32" s="126"/>
      <c r="F32" s="126"/>
      <c r="G32" s="126"/>
      <c r="H32" s="126"/>
      <c r="I32" s="127">
        <v>30</v>
      </c>
      <c r="J32" s="127"/>
      <c r="K32" s="127"/>
      <c r="L32" s="127">
        <v>2</v>
      </c>
      <c r="M32" s="126"/>
      <c r="N32" s="126"/>
      <c r="O32" s="126"/>
      <c r="P32" s="126"/>
      <c r="Q32" s="125"/>
      <c r="R32" s="125"/>
      <c r="S32" s="125"/>
      <c r="T32" s="125"/>
      <c r="U32" s="126"/>
      <c r="V32" s="126"/>
      <c r="W32" s="126"/>
      <c r="X32" s="126"/>
      <c r="Y32" s="125"/>
      <c r="Z32" s="125"/>
      <c r="AA32" s="125"/>
      <c r="AB32" s="125"/>
      <c r="AC32" s="128"/>
      <c r="AD32" s="128"/>
      <c r="AE32" s="128"/>
      <c r="AF32" s="128"/>
      <c r="AG32" s="129">
        <f t="shared" si="2"/>
        <v>30</v>
      </c>
      <c r="AH32" s="129">
        <f t="shared" si="3"/>
        <v>2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</row>
    <row r="33" spans="1:78" s="167" customFormat="1" ht="60" customHeight="1">
      <c r="A33" s="123">
        <v>4</v>
      </c>
      <c r="B33" s="124" t="s">
        <v>71</v>
      </c>
      <c r="C33" s="125" t="s">
        <v>72</v>
      </c>
      <c r="D33" s="125"/>
      <c r="E33" s="126"/>
      <c r="F33" s="126"/>
      <c r="G33" s="126"/>
      <c r="H33" s="126"/>
      <c r="I33" s="127">
        <v>15</v>
      </c>
      <c r="J33" s="127">
        <v>30</v>
      </c>
      <c r="K33" s="127" t="s">
        <v>12</v>
      </c>
      <c r="L33" s="127">
        <v>3</v>
      </c>
      <c r="M33" s="126"/>
      <c r="N33" s="126">
        <v>30</v>
      </c>
      <c r="O33" s="126" t="s">
        <v>12</v>
      </c>
      <c r="P33" s="126">
        <v>2</v>
      </c>
      <c r="Q33" s="125"/>
      <c r="R33" s="125"/>
      <c r="S33" s="125" t="s">
        <v>73</v>
      </c>
      <c r="T33" s="125"/>
      <c r="U33" s="126"/>
      <c r="V33" s="126"/>
      <c r="W33" s="126"/>
      <c r="X33" s="126"/>
      <c r="Y33" s="125"/>
      <c r="Z33" s="125"/>
      <c r="AA33" s="125"/>
      <c r="AB33" s="125"/>
      <c r="AC33" s="128"/>
      <c r="AD33" s="128"/>
      <c r="AE33" s="128"/>
      <c r="AF33" s="128"/>
      <c r="AG33" s="129">
        <f t="shared" si="2"/>
        <v>75</v>
      </c>
      <c r="AH33" s="129">
        <f t="shared" si="3"/>
        <v>5</v>
      </c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</row>
    <row r="34" spans="1:78" s="132" customFormat="1" ht="60" customHeight="1">
      <c r="A34" s="123">
        <v>5</v>
      </c>
      <c r="B34" s="124" t="s">
        <v>74</v>
      </c>
      <c r="C34" s="125" t="s">
        <v>55</v>
      </c>
      <c r="D34" s="125"/>
      <c r="E34" s="126"/>
      <c r="F34" s="126"/>
      <c r="G34" s="126"/>
      <c r="H34" s="126"/>
      <c r="I34" s="127"/>
      <c r="J34" s="127"/>
      <c r="K34" s="127"/>
      <c r="L34" s="127"/>
      <c r="M34" s="126"/>
      <c r="N34" s="126"/>
      <c r="O34" s="126"/>
      <c r="P34" s="126"/>
      <c r="Q34" s="125"/>
      <c r="R34" s="125"/>
      <c r="S34" s="125"/>
      <c r="T34" s="125"/>
      <c r="U34" s="126"/>
      <c r="V34" s="126"/>
      <c r="W34" s="126"/>
      <c r="X34" s="126"/>
      <c r="Y34" s="125"/>
      <c r="Z34" s="210">
        <v>30</v>
      </c>
      <c r="AA34" s="125" t="s">
        <v>12</v>
      </c>
      <c r="AB34" s="125">
        <v>2</v>
      </c>
      <c r="AC34" s="128"/>
      <c r="AD34" s="128"/>
      <c r="AE34" s="128"/>
      <c r="AF34" s="128"/>
      <c r="AG34" s="129">
        <f t="shared" si="2"/>
        <v>30</v>
      </c>
      <c r="AH34" s="129">
        <f t="shared" si="3"/>
        <v>2</v>
      </c>
      <c r="AI34" s="130"/>
      <c r="AJ34" s="130"/>
      <c r="AK34" s="130"/>
      <c r="AL34" s="130"/>
      <c r="AM34" s="130"/>
      <c r="AN34" s="281"/>
      <c r="AO34" s="281"/>
      <c r="AP34" s="281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</row>
    <row r="35" spans="1:78" s="132" customFormat="1" ht="60" customHeight="1">
      <c r="A35" s="123">
        <v>6</v>
      </c>
      <c r="B35" s="124" t="s">
        <v>75</v>
      </c>
      <c r="C35" s="125" t="s">
        <v>8</v>
      </c>
      <c r="D35" s="125"/>
      <c r="E35" s="126"/>
      <c r="F35" s="126"/>
      <c r="G35" s="126"/>
      <c r="H35" s="126"/>
      <c r="I35" s="127"/>
      <c r="J35" s="127"/>
      <c r="K35" s="127"/>
      <c r="L35" s="127"/>
      <c r="M35" s="126"/>
      <c r="N35" s="126">
        <v>15</v>
      </c>
      <c r="O35" s="126" t="s">
        <v>12</v>
      </c>
      <c r="P35" s="126">
        <v>1</v>
      </c>
      <c r="Q35" s="125"/>
      <c r="R35" s="125"/>
      <c r="S35" s="125"/>
      <c r="T35" s="125"/>
      <c r="U35" s="126"/>
      <c r="V35" s="126"/>
      <c r="W35" s="126"/>
      <c r="X35" s="126"/>
      <c r="Y35" s="125"/>
      <c r="Z35" s="125"/>
      <c r="AA35" s="125"/>
      <c r="AB35" s="125"/>
      <c r="AC35" s="128"/>
      <c r="AD35" s="128"/>
      <c r="AE35" s="128"/>
      <c r="AF35" s="128"/>
      <c r="AG35" s="129">
        <f t="shared" si="2"/>
        <v>15</v>
      </c>
      <c r="AH35" s="129">
        <f t="shared" si="3"/>
        <v>1</v>
      </c>
      <c r="AI35" s="130"/>
      <c r="AJ35" s="130"/>
      <c r="AK35" s="130"/>
      <c r="AL35" s="130"/>
      <c r="AM35" s="130"/>
      <c r="AN35" s="281"/>
      <c r="AO35" s="281"/>
      <c r="AP35" s="281"/>
      <c r="AQ35" s="281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</row>
    <row r="36" spans="1:78" s="132" customFormat="1" ht="60" customHeight="1">
      <c r="A36" s="123">
        <v>7</v>
      </c>
      <c r="B36" s="124" t="s">
        <v>77</v>
      </c>
      <c r="C36" s="125" t="s">
        <v>11</v>
      </c>
      <c r="D36" s="125"/>
      <c r="E36" s="126"/>
      <c r="F36" s="126"/>
      <c r="G36" s="126"/>
      <c r="H36" s="126"/>
      <c r="I36" s="127"/>
      <c r="J36" s="127"/>
      <c r="K36" s="127"/>
      <c r="L36" s="127"/>
      <c r="M36" s="126"/>
      <c r="N36" s="126">
        <v>40</v>
      </c>
      <c r="O36" s="126" t="s">
        <v>12</v>
      </c>
      <c r="P36" s="126">
        <v>2</v>
      </c>
      <c r="Q36" s="125"/>
      <c r="R36" s="125"/>
      <c r="S36" s="125"/>
      <c r="T36" s="125"/>
      <c r="U36" s="126"/>
      <c r="V36" s="126"/>
      <c r="W36" s="126"/>
      <c r="X36" s="126"/>
      <c r="Y36" s="125"/>
      <c r="Z36" s="125"/>
      <c r="AA36" s="125"/>
      <c r="AB36" s="125"/>
      <c r="AC36" s="128"/>
      <c r="AD36" s="128"/>
      <c r="AE36" s="128"/>
      <c r="AF36" s="128"/>
      <c r="AG36" s="129">
        <f t="shared" si="2"/>
        <v>40</v>
      </c>
      <c r="AH36" s="129">
        <f t="shared" si="3"/>
        <v>2</v>
      </c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</row>
    <row r="37" spans="1:78" s="132" customFormat="1" ht="60" customHeight="1">
      <c r="A37" s="123">
        <v>8</v>
      </c>
      <c r="B37" s="177" t="s">
        <v>201</v>
      </c>
      <c r="C37" s="125" t="s">
        <v>11</v>
      </c>
      <c r="D37" s="125"/>
      <c r="E37" s="126"/>
      <c r="F37" s="126"/>
      <c r="G37" s="126"/>
      <c r="H37" s="126"/>
      <c r="I37" s="127"/>
      <c r="J37" s="127"/>
      <c r="K37" s="127"/>
      <c r="L37" s="127"/>
      <c r="M37" s="126"/>
      <c r="N37" s="126"/>
      <c r="O37" s="126"/>
      <c r="P37" s="126"/>
      <c r="Q37" s="125"/>
      <c r="R37" s="125"/>
      <c r="S37" s="125"/>
      <c r="T37" s="125"/>
      <c r="U37" s="126"/>
      <c r="V37" s="126">
        <v>15</v>
      </c>
      <c r="W37" s="126" t="s">
        <v>45</v>
      </c>
      <c r="X37" s="126">
        <v>1</v>
      </c>
      <c r="Y37" s="125"/>
      <c r="Z37" s="125"/>
      <c r="AA37" s="125"/>
      <c r="AB37" s="125"/>
      <c r="AC37" s="128"/>
      <c r="AD37" s="128"/>
      <c r="AE37" s="128"/>
      <c r="AF37" s="128"/>
      <c r="AG37" s="129">
        <f t="shared" si="2"/>
        <v>15</v>
      </c>
      <c r="AH37" s="129">
        <f t="shared" si="3"/>
        <v>1</v>
      </c>
      <c r="AI37" s="130"/>
      <c r="AJ37" s="130"/>
      <c r="AK37" s="130"/>
      <c r="AL37" s="281"/>
      <c r="AM37" s="281"/>
      <c r="AN37" s="281"/>
      <c r="AO37" s="281"/>
      <c r="AP37" s="281"/>
      <c r="AQ37" s="281"/>
      <c r="AR37" s="281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</row>
    <row r="38" spans="1:78" s="132" customFormat="1" ht="60" customHeight="1">
      <c r="A38" s="123">
        <v>9</v>
      </c>
      <c r="B38" s="124" t="s">
        <v>79</v>
      </c>
      <c r="C38" s="125" t="s">
        <v>11</v>
      </c>
      <c r="D38" s="125"/>
      <c r="E38" s="126"/>
      <c r="F38" s="126"/>
      <c r="G38" s="126"/>
      <c r="H38" s="126"/>
      <c r="I38" s="127"/>
      <c r="J38" s="127"/>
      <c r="K38" s="127"/>
      <c r="L38" s="127"/>
      <c r="M38" s="126"/>
      <c r="N38" s="126"/>
      <c r="O38" s="126"/>
      <c r="P38" s="126"/>
      <c r="Q38" s="125"/>
      <c r="R38" s="125"/>
      <c r="S38" s="125"/>
      <c r="T38" s="125"/>
      <c r="U38" s="126"/>
      <c r="V38" s="126">
        <v>15</v>
      </c>
      <c r="W38" s="126" t="s">
        <v>45</v>
      </c>
      <c r="X38" s="126">
        <v>8</v>
      </c>
      <c r="Y38" s="125"/>
      <c r="Z38" s="125">
        <v>30</v>
      </c>
      <c r="AA38" s="125" t="s">
        <v>45</v>
      </c>
      <c r="AB38" s="125">
        <v>9</v>
      </c>
      <c r="AC38" s="169"/>
      <c r="AD38" s="169"/>
      <c r="AE38" s="169"/>
      <c r="AF38" s="169"/>
      <c r="AG38" s="129">
        <f>SUM(E38,F38,I38,J38,M38,N38,Q38,R38,U38,V38,Y38,Z38)</f>
        <v>45</v>
      </c>
      <c r="AH38" s="129">
        <f>SUM(H38,L38,P38,T38,X38,AB38)</f>
        <v>17</v>
      </c>
      <c r="AI38" s="153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</row>
    <row r="39" spans="1:78" s="132" customFormat="1" ht="60" customHeight="1">
      <c r="A39" s="123">
        <v>10</v>
      </c>
      <c r="B39" s="124" t="s">
        <v>147</v>
      </c>
      <c r="C39" s="125" t="s">
        <v>11</v>
      </c>
      <c r="D39" s="125"/>
      <c r="E39" s="126"/>
      <c r="F39" s="126"/>
      <c r="G39" s="126"/>
      <c r="H39" s="126"/>
      <c r="I39" s="127">
        <v>15</v>
      </c>
      <c r="J39" s="127"/>
      <c r="K39" s="127"/>
      <c r="L39" s="127">
        <v>1</v>
      </c>
      <c r="M39" s="126">
        <v>15</v>
      </c>
      <c r="N39" s="126">
        <v>15</v>
      </c>
      <c r="O39" s="126" t="s">
        <v>0</v>
      </c>
      <c r="P39" s="126">
        <v>2</v>
      </c>
      <c r="Q39" s="125"/>
      <c r="R39" s="125"/>
      <c r="S39" s="170"/>
      <c r="T39" s="125"/>
      <c r="U39" s="126"/>
      <c r="V39" s="126"/>
      <c r="W39" s="126"/>
      <c r="X39" s="126"/>
      <c r="Y39" s="125"/>
      <c r="Z39" s="125"/>
      <c r="AA39" s="125"/>
      <c r="AB39" s="125"/>
      <c r="AC39" s="128"/>
      <c r="AD39" s="128"/>
      <c r="AE39" s="128"/>
      <c r="AF39" s="128"/>
      <c r="AG39" s="129">
        <f>SUM(E39,F39,I39,J39,M39,N39,Q39,R39,U39,V39,Y39,Z39)</f>
        <v>45</v>
      </c>
      <c r="AH39" s="129">
        <f>SUM(H39,L39,P39,T39,X39,AB39)</f>
        <v>3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</row>
    <row r="40" spans="1:78" s="132" customFormat="1" ht="60" customHeight="1">
      <c r="A40" s="123">
        <v>11</v>
      </c>
      <c r="B40" s="124" t="s">
        <v>111</v>
      </c>
      <c r="C40" s="125" t="s">
        <v>11</v>
      </c>
      <c r="D40" s="125"/>
      <c r="E40" s="126"/>
      <c r="F40" s="126"/>
      <c r="G40" s="126"/>
      <c r="H40" s="126"/>
      <c r="I40" s="127"/>
      <c r="J40" s="127"/>
      <c r="K40" s="127"/>
      <c r="L40" s="127"/>
      <c r="M40" s="126"/>
      <c r="N40" s="126"/>
      <c r="O40" s="126"/>
      <c r="P40" s="126"/>
      <c r="Q40" s="125">
        <v>15</v>
      </c>
      <c r="R40" s="125">
        <v>15</v>
      </c>
      <c r="S40" s="125" t="s">
        <v>0</v>
      </c>
      <c r="T40" s="125">
        <v>2</v>
      </c>
      <c r="U40" s="126"/>
      <c r="V40" s="126"/>
      <c r="W40" s="126"/>
      <c r="X40" s="126"/>
      <c r="Y40" s="125"/>
      <c r="Z40" s="125"/>
      <c r="AA40" s="125"/>
      <c r="AB40" s="125"/>
      <c r="AC40" s="128"/>
      <c r="AD40" s="128"/>
      <c r="AE40" s="128"/>
      <c r="AF40" s="128"/>
      <c r="AG40" s="129">
        <f>SUM(E40,F40,I40,J40,M40,N40,Q40,R40,U40,V40,Y40,Z40)</f>
        <v>30</v>
      </c>
      <c r="AH40" s="129">
        <f>SUM(H40,L40,P40,T40,X40,AB40)</f>
        <v>2</v>
      </c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</row>
    <row r="41" spans="1:78" s="132" customFormat="1" ht="60" customHeight="1">
      <c r="A41" s="123">
        <v>12</v>
      </c>
      <c r="B41" s="124" t="s">
        <v>52</v>
      </c>
      <c r="C41" s="125" t="s">
        <v>11</v>
      </c>
      <c r="D41" s="125"/>
      <c r="E41" s="126"/>
      <c r="F41" s="126"/>
      <c r="G41" s="126"/>
      <c r="H41" s="126"/>
      <c r="I41" s="127">
        <v>30</v>
      </c>
      <c r="J41" s="127"/>
      <c r="K41" s="127"/>
      <c r="L41" s="127">
        <v>2</v>
      </c>
      <c r="M41" s="126"/>
      <c r="N41" s="126"/>
      <c r="O41" s="126"/>
      <c r="P41" s="126"/>
      <c r="Q41" s="125"/>
      <c r="R41" s="125"/>
      <c r="S41" s="125"/>
      <c r="T41" s="125"/>
      <c r="U41" s="126"/>
      <c r="V41" s="126"/>
      <c r="W41" s="126"/>
      <c r="X41" s="126"/>
      <c r="Y41" s="125"/>
      <c r="Z41" s="125"/>
      <c r="AA41" s="125"/>
      <c r="AB41" s="125"/>
      <c r="AC41" s="128"/>
      <c r="AD41" s="128"/>
      <c r="AE41" s="128"/>
      <c r="AF41" s="128"/>
      <c r="AG41" s="129">
        <f>SUM(E41,F41,I41,J41,M41,N41,Q41,R41,U41,V41,Y41,Z41)</f>
        <v>30</v>
      </c>
      <c r="AH41" s="129">
        <f>SUM(H41,L41,P41,T41,X41,AB41)</f>
        <v>2</v>
      </c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</row>
    <row r="42" spans="1:78" s="132" customFormat="1" ht="60" customHeight="1">
      <c r="A42" s="123">
        <v>13</v>
      </c>
      <c r="B42" s="124" t="s">
        <v>53</v>
      </c>
      <c r="C42" s="125" t="s">
        <v>11</v>
      </c>
      <c r="D42" s="125"/>
      <c r="E42" s="126"/>
      <c r="F42" s="126"/>
      <c r="G42" s="126"/>
      <c r="H42" s="126"/>
      <c r="I42" s="127"/>
      <c r="J42" s="127"/>
      <c r="K42" s="127"/>
      <c r="L42" s="127"/>
      <c r="M42" s="126"/>
      <c r="N42" s="126"/>
      <c r="O42" s="126"/>
      <c r="P42" s="126"/>
      <c r="Q42" s="125"/>
      <c r="R42" s="125"/>
      <c r="S42" s="125"/>
      <c r="T42" s="127"/>
      <c r="U42" s="126">
        <v>15</v>
      </c>
      <c r="V42" s="126"/>
      <c r="W42" s="126"/>
      <c r="X42" s="126">
        <v>1</v>
      </c>
      <c r="Y42" s="125"/>
      <c r="Z42" s="125"/>
      <c r="AA42" s="125"/>
      <c r="AB42" s="125"/>
      <c r="AC42" s="128"/>
      <c r="AD42" s="128"/>
      <c r="AE42" s="128"/>
      <c r="AF42" s="128"/>
      <c r="AG42" s="129">
        <f>SUM(E42,F42,I42,J42,M42,N42,Q42,R42,U42,V42,Y42,Z42)</f>
        <v>15</v>
      </c>
      <c r="AH42" s="129">
        <f>SUM(H42,L42,P42,T42,X42,AB42)</f>
        <v>1</v>
      </c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</row>
    <row r="43" spans="1:78" s="173" customFormat="1" ht="37.5" customHeight="1">
      <c r="A43" s="171" t="s">
        <v>13</v>
      </c>
      <c r="B43" s="290" t="s">
        <v>188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</row>
    <row r="44" spans="1:78" s="132" customFormat="1" ht="20.25">
      <c r="A44" s="174" t="s">
        <v>14</v>
      </c>
      <c r="B44" s="338" t="s">
        <v>153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40"/>
      <c r="AG44" s="175">
        <f>SUM(AG45:AG54)</f>
        <v>405</v>
      </c>
      <c r="AH44" s="175">
        <f>SUM(AH45:AH54)</f>
        <v>23</v>
      </c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</row>
    <row r="45" spans="1:78" s="173" customFormat="1" ht="60" customHeight="1">
      <c r="A45" s="176">
        <v>1</v>
      </c>
      <c r="B45" s="177" t="s">
        <v>154</v>
      </c>
      <c r="C45" s="178" t="s">
        <v>8</v>
      </c>
      <c r="D45" s="179"/>
      <c r="E45" s="180"/>
      <c r="F45" s="180"/>
      <c r="G45" s="180"/>
      <c r="H45" s="180"/>
      <c r="I45" s="178"/>
      <c r="J45" s="178"/>
      <c r="K45" s="178"/>
      <c r="L45" s="178"/>
      <c r="M45" s="253">
        <v>10</v>
      </c>
      <c r="N45" s="253">
        <v>20</v>
      </c>
      <c r="O45" s="180" t="s">
        <v>0</v>
      </c>
      <c r="P45" s="180">
        <v>2</v>
      </c>
      <c r="Q45" s="178"/>
      <c r="R45" s="178"/>
      <c r="S45" s="178"/>
      <c r="T45" s="178"/>
      <c r="U45" s="180"/>
      <c r="V45" s="180"/>
      <c r="W45" s="180"/>
      <c r="X45" s="180"/>
      <c r="Y45" s="178"/>
      <c r="Z45" s="178"/>
      <c r="AA45" s="178"/>
      <c r="AB45" s="178"/>
      <c r="AC45" s="181"/>
      <c r="AD45" s="181"/>
      <c r="AE45" s="181"/>
      <c r="AF45" s="181"/>
      <c r="AG45" s="182">
        <f aca="true" t="shared" si="4" ref="AG45:AG54">SUM(E45,F45,I45,J45,M45,N45,Q45,R45,U45,V45,Y45,Z45)</f>
        <v>30</v>
      </c>
      <c r="AH45" s="182">
        <f aca="true" t="shared" si="5" ref="AH45:AH54">SUM(H45,L45,P45,T45,X45,AB45)</f>
        <v>2</v>
      </c>
      <c r="AI45" s="172"/>
      <c r="AJ45" s="172"/>
      <c r="AK45" s="172"/>
      <c r="AL45" s="282"/>
      <c r="AM45" s="282"/>
      <c r="AN45" s="282"/>
      <c r="AO45" s="282"/>
      <c r="AP45" s="28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</row>
    <row r="46" spans="1:78" s="173" customFormat="1" ht="60" customHeight="1">
      <c r="A46" s="176">
        <v>2</v>
      </c>
      <c r="B46" s="177" t="s">
        <v>46</v>
      </c>
      <c r="C46" s="178" t="s">
        <v>10</v>
      </c>
      <c r="D46" s="179"/>
      <c r="E46" s="180"/>
      <c r="F46" s="180"/>
      <c r="G46" s="180"/>
      <c r="H46" s="180"/>
      <c r="I46" s="178"/>
      <c r="J46" s="178"/>
      <c r="K46" s="178"/>
      <c r="L46" s="178"/>
      <c r="M46" s="180"/>
      <c r="N46" s="180"/>
      <c r="O46" s="180"/>
      <c r="P46" s="180"/>
      <c r="Q46" s="178"/>
      <c r="R46" s="178"/>
      <c r="S46" s="178"/>
      <c r="T46" s="178"/>
      <c r="U46" s="180"/>
      <c r="V46" s="180">
        <v>30</v>
      </c>
      <c r="W46" s="180" t="s">
        <v>12</v>
      </c>
      <c r="X46" s="180">
        <v>1</v>
      </c>
      <c r="Y46" s="178"/>
      <c r="Z46" s="178"/>
      <c r="AA46" s="178"/>
      <c r="AB46" s="178"/>
      <c r="AC46" s="181"/>
      <c r="AD46" s="181"/>
      <c r="AE46" s="181"/>
      <c r="AF46" s="181"/>
      <c r="AG46" s="182">
        <f t="shared" si="4"/>
        <v>30</v>
      </c>
      <c r="AH46" s="182">
        <f t="shared" si="5"/>
        <v>1</v>
      </c>
      <c r="AI46" s="172"/>
      <c r="AJ46" s="172"/>
      <c r="AK46" s="172"/>
      <c r="AL46" s="262"/>
      <c r="AM46" s="262"/>
      <c r="AN46" s="262"/>
      <c r="AO46" s="262"/>
      <c r="AP46" s="26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</row>
    <row r="47" spans="1:78" s="173" customFormat="1" ht="60" customHeight="1">
      <c r="A47" s="176">
        <v>3</v>
      </c>
      <c r="B47" s="177" t="s">
        <v>161</v>
      </c>
      <c r="C47" s="178" t="s">
        <v>9</v>
      </c>
      <c r="D47" s="179"/>
      <c r="E47" s="180"/>
      <c r="F47" s="180"/>
      <c r="G47" s="180"/>
      <c r="H47" s="180"/>
      <c r="I47" s="178"/>
      <c r="J47" s="178"/>
      <c r="K47" s="178"/>
      <c r="L47" s="178"/>
      <c r="M47" s="180"/>
      <c r="N47" s="180"/>
      <c r="O47" s="180"/>
      <c r="P47" s="180"/>
      <c r="Q47" s="178"/>
      <c r="R47" s="178">
        <v>30</v>
      </c>
      <c r="S47" s="178" t="s">
        <v>12</v>
      </c>
      <c r="T47" s="178">
        <v>2</v>
      </c>
      <c r="U47" s="252"/>
      <c r="V47" s="252"/>
      <c r="W47" s="252"/>
      <c r="X47" s="252"/>
      <c r="Y47" s="178"/>
      <c r="Z47" s="178"/>
      <c r="AA47" s="178"/>
      <c r="AB47" s="178"/>
      <c r="AC47" s="181"/>
      <c r="AD47" s="181"/>
      <c r="AE47" s="181"/>
      <c r="AF47" s="181"/>
      <c r="AG47" s="182">
        <f t="shared" si="4"/>
        <v>30</v>
      </c>
      <c r="AH47" s="182">
        <f t="shared" si="5"/>
        <v>2</v>
      </c>
      <c r="AI47" s="172"/>
      <c r="AJ47" s="172"/>
      <c r="AK47" s="172"/>
      <c r="AL47" s="262"/>
      <c r="AM47" s="262"/>
      <c r="AN47" s="262"/>
      <c r="AO47" s="262"/>
      <c r="AP47" s="26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</row>
    <row r="48" spans="1:78" s="173" customFormat="1" ht="60" customHeight="1">
      <c r="A48" s="176">
        <v>4</v>
      </c>
      <c r="B48" s="179" t="s">
        <v>168</v>
      </c>
      <c r="C48" s="178" t="s">
        <v>55</v>
      </c>
      <c r="D48" s="179"/>
      <c r="E48" s="180"/>
      <c r="F48" s="180"/>
      <c r="G48" s="180"/>
      <c r="H48" s="180"/>
      <c r="I48" s="178"/>
      <c r="J48" s="178"/>
      <c r="K48" s="178"/>
      <c r="L48" s="178"/>
      <c r="M48" s="180"/>
      <c r="N48" s="180"/>
      <c r="O48" s="180"/>
      <c r="P48" s="180"/>
      <c r="Q48" s="178"/>
      <c r="R48" s="178"/>
      <c r="S48" s="178"/>
      <c r="T48" s="178"/>
      <c r="U48" s="180"/>
      <c r="V48" s="126">
        <v>30</v>
      </c>
      <c r="W48" s="126" t="s">
        <v>12</v>
      </c>
      <c r="X48" s="126">
        <v>2</v>
      </c>
      <c r="Y48" s="178"/>
      <c r="Z48" s="178">
        <v>30</v>
      </c>
      <c r="AA48" s="178" t="s">
        <v>12</v>
      </c>
      <c r="AB48" s="178">
        <v>2</v>
      </c>
      <c r="AC48" s="181"/>
      <c r="AD48" s="181"/>
      <c r="AE48" s="181"/>
      <c r="AF48" s="181"/>
      <c r="AG48" s="182">
        <f t="shared" si="4"/>
        <v>60</v>
      </c>
      <c r="AH48" s="182">
        <f t="shared" si="5"/>
        <v>4</v>
      </c>
      <c r="AI48" s="172"/>
      <c r="AJ48" s="172"/>
      <c r="AK48" s="172"/>
      <c r="AL48" s="262"/>
      <c r="AM48" s="262"/>
      <c r="AN48" s="262"/>
      <c r="AO48" s="262"/>
      <c r="AP48" s="26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</row>
    <row r="49" spans="1:78" s="173" customFormat="1" ht="60" customHeight="1">
      <c r="A49" s="176">
        <v>5</v>
      </c>
      <c r="B49" s="179" t="s">
        <v>167</v>
      </c>
      <c r="C49" s="178" t="s">
        <v>55</v>
      </c>
      <c r="D49" s="179"/>
      <c r="E49" s="180"/>
      <c r="F49" s="180"/>
      <c r="G49" s="180"/>
      <c r="H49" s="180"/>
      <c r="I49" s="178"/>
      <c r="J49" s="178"/>
      <c r="K49" s="178"/>
      <c r="L49" s="178"/>
      <c r="M49" s="180"/>
      <c r="N49" s="180"/>
      <c r="O49" s="180"/>
      <c r="P49" s="180"/>
      <c r="Q49" s="178"/>
      <c r="R49" s="178"/>
      <c r="S49" s="178"/>
      <c r="T49" s="178"/>
      <c r="U49" s="180"/>
      <c r="V49" s="126"/>
      <c r="W49" s="126"/>
      <c r="X49" s="126"/>
      <c r="Y49" s="178"/>
      <c r="Z49" s="178">
        <v>15</v>
      </c>
      <c r="AA49" s="178" t="s">
        <v>12</v>
      </c>
      <c r="AB49" s="178">
        <v>2</v>
      </c>
      <c r="AC49" s="181"/>
      <c r="AD49" s="181"/>
      <c r="AE49" s="181"/>
      <c r="AF49" s="181"/>
      <c r="AG49" s="182">
        <f t="shared" si="4"/>
        <v>15</v>
      </c>
      <c r="AH49" s="182">
        <f t="shared" si="5"/>
        <v>2</v>
      </c>
      <c r="AI49" s="172"/>
      <c r="AJ49" s="172"/>
      <c r="AK49" s="172"/>
      <c r="AL49" s="262"/>
      <c r="AM49" s="262"/>
      <c r="AN49" s="262"/>
      <c r="AO49" s="262"/>
      <c r="AP49" s="26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</row>
    <row r="50" spans="1:78" s="173" customFormat="1" ht="60" customHeight="1">
      <c r="A50" s="176">
        <v>6</v>
      </c>
      <c r="B50" s="179" t="s">
        <v>180</v>
      </c>
      <c r="C50" s="178" t="s">
        <v>10</v>
      </c>
      <c r="D50" s="179"/>
      <c r="E50" s="180"/>
      <c r="F50" s="180"/>
      <c r="G50" s="180"/>
      <c r="H50" s="180"/>
      <c r="I50" s="178"/>
      <c r="J50" s="178"/>
      <c r="K50" s="178"/>
      <c r="L50" s="178"/>
      <c r="M50" s="180"/>
      <c r="N50" s="180"/>
      <c r="O50" s="180"/>
      <c r="P50" s="180"/>
      <c r="Q50" s="178"/>
      <c r="R50" s="178"/>
      <c r="S50" s="178"/>
      <c r="T50" s="178"/>
      <c r="U50" s="180"/>
      <c r="V50" s="180">
        <v>15</v>
      </c>
      <c r="W50" s="180" t="s">
        <v>12</v>
      </c>
      <c r="X50" s="180">
        <v>1</v>
      </c>
      <c r="Y50" s="178"/>
      <c r="Z50" s="178"/>
      <c r="AA50" s="178"/>
      <c r="AB50" s="178"/>
      <c r="AC50" s="181"/>
      <c r="AD50" s="181"/>
      <c r="AE50" s="181"/>
      <c r="AF50" s="181"/>
      <c r="AG50" s="182">
        <f t="shared" si="4"/>
        <v>15</v>
      </c>
      <c r="AH50" s="182">
        <f t="shared" si="5"/>
        <v>1</v>
      </c>
      <c r="AI50" s="172"/>
      <c r="AJ50" s="172"/>
      <c r="AK50" s="172"/>
      <c r="AL50" s="262"/>
      <c r="AM50" s="262"/>
      <c r="AN50" s="262"/>
      <c r="AO50" s="262"/>
      <c r="AP50" s="26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</row>
    <row r="51" spans="1:78" s="173" customFormat="1" ht="60" customHeight="1">
      <c r="A51" s="176">
        <v>7</v>
      </c>
      <c r="B51" s="179" t="s">
        <v>210</v>
      </c>
      <c r="C51" s="178" t="s">
        <v>11</v>
      </c>
      <c r="D51" s="179"/>
      <c r="E51" s="253"/>
      <c r="F51" s="253"/>
      <c r="G51" s="253"/>
      <c r="H51" s="253"/>
      <c r="I51" s="178"/>
      <c r="J51" s="178"/>
      <c r="K51" s="178"/>
      <c r="L51" s="178"/>
      <c r="M51" s="253"/>
      <c r="N51" s="253"/>
      <c r="O51" s="253"/>
      <c r="P51" s="253"/>
      <c r="Q51" s="178"/>
      <c r="R51" s="178"/>
      <c r="S51" s="178"/>
      <c r="T51" s="178"/>
      <c r="U51" s="253"/>
      <c r="V51" s="253">
        <v>15</v>
      </c>
      <c r="W51" s="253" t="s">
        <v>12</v>
      </c>
      <c r="X51" s="253">
        <v>1</v>
      </c>
      <c r="Y51" s="178"/>
      <c r="Z51" s="178"/>
      <c r="AA51" s="178"/>
      <c r="AB51" s="178"/>
      <c r="AC51" s="181"/>
      <c r="AD51" s="181"/>
      <c r="AE51" s="181"/>
      <c r="AF51" s="181"/>
      <c r="AG51" s="182">
        <f t="shared" si="4"/>
        <v>15</v>
      </c>
      <c r="AH51" s="182">
        <f t="shared" si="5"/>
        <v>1</v>
      </c>
      <c r="AI51" s="172"/>
      <c r="AJ51" s="172"/>
      <c r="AK51" s="172"/>
      <c r="AL51" s="262"/>
      <c r="AM51" s="262"/>
      <c r="AN51" s="262"/>
      <c r="AO51" s="262"/>
      <c r="AP51" s="26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</row>
    <row r="52" spans="1:78" s="173" customFormat="1" ht="60" customHeight="1">
      <c r="A52" s="176">
        <v>8</v>
      </c>
      <c r="B52" s="177" t="s">
        <v>113</v>
      </c>
      <c r="C52" s="178" t="s">
        <v>9</v>
      </c>
      <c r="D52" s="179"/>
      <c r="E52" s="180"/>
      <c r="F52" s="180"/>
      <c r="G52" s="180"/>
      <c r="H52" s="180"/>
      <c r="I52" s="178"/>
      <c r="J52" s="178"/>
      <c r="K52" s="178"/>
      <c r="L52" s="178"/>
      <c r="M52" s="253">
        <v>15</v>
      </c>
      <c r="N52" s="253">
        <v>30</v>
      </c>
      <c r="O52" s="180" t="s">
        <v>0</v>
      </c>
      <c r="P52" s="180">
        <v>2</v>
      </c>
      <c r="Q52" s="254">
        <v>15</v>
      </c>
      <c r="R52" s="254">
        <v>30</v>
      </c>
      <c r="S52" s="178" t="s">
        <v>0</v>
      </c>
      <c r="T52" s="178">
        <v>2</v>
      </c>
      <c r="U52" s="180"/>
      <c r="V52" s="183"/>
      <c r="W52" s="126"/>
      <c r="X52" s="126"/>
      <c r="Y52" s="178"/>
      <c r="Z52" s="178"/>
      <c r="AA52" s="178"/>
      <c r="AB52" s="178"/>
      <c r="AC52" s="181"/>
      <c r="AD52" s="181"/>
      <c r="AE52" s="181"/>
      <c r="AF52" s="181"/>
      <c r="AG52" s="182">
        <f t="shared" si="4"/>
        <v>90</v>
      </c>
      <c r="AH52" s="182">
        <f t="shared" si="5"/>
        <v>4</v>
      </c>
      <c r="AI52" s="172"/>
      <c r="AJ52" s="172"/>
      <c r="AK52" s="172"/>
      <c r="AL52" s="262"/>
      <c r="AM52" s="262"/>
      <c r="AN52" s="262"/>
      <c r="AO52" s="262"/>
      <c r="AP52" s="26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</row>
    <row r="53" spans="1:78" s="173" customFormat="1" ht="60" customHeight="1">
      <c r="A53" s="176">
        <v>9</v>
      </c>
      <c r="B53" s="177" t="s">
        <v>112</v>
      </c>
      <c r="C53" s="178" t="s">
        <v>9</v>
      </c>
      <c r="D53" s="179"/>
      <c r="E53" s="180"/>
      <c r="F53" s="180"/>
      <c r="G53" s="180"/>
      <c r="H53" s="180"/>
      <c r="I53" s="178"/>
      <c r="J53" s="178"/>
      <c r="K53" s="178"/>
      <c r="L53" s="178"/>
      <c r="M53" s="253">
        <v>15</v>
      </c>
      <c r="N53" s="253">
        <v>30</v>
      </c>
      <c r="O53" s="180" t="s">
        <v>0</v>
      </c>
      <c r="P53" s="180">
        <v>2</v>
      </c>
      <c r="Q53" s="254">
        <v>15</v>
      </c>
      <c r="R53" s="254">
        <v>30</v>
      </c>
      <c r="S53" s="178" t="s">
        <v>0</v>
      </c>
      <c r="T53" s="178">
        <v>2</v>
      </c>
      <c r="U53" s="180"/>
      <c r="V53" s="183"/>
      <c r="W53" s="126"/>
      <c r="X53" s="126"/>
      <c r="Y53" s="178"/>
      <c r="Z53" s="178"/>
      <c r="AA53" s="178"/>
      <c r="AB53" s="178"/>
      <c r="AC53" s="181"/>
      <c r="AD53" s="181"/>
      <c r="AE53" s="181"/>
      <c r="AF53" s="181"/>
      <c r="AG53" s="182">
        <f t="shared" si="4"/>
        <v>90</v>
      </c>
      <c r="AH53" s="182">
        <f t="shared" si="5"/>
        <v>4</v>
      </c>
      <c r="AI53" s="172"/>
      <c r="AJ53" s="172"/>
      <c r="AK53" s="172"/>
      <c r="AL53" s="262"/>
      <c r="AM53" s="262"/>
      <c r="AN53" s="262"/>
      <c r="AO53" s="262"/>
      <c r="AP53" s="26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</row>
    <row r="54" spans="1:78" s="173" customFormat="1" ht="60" customHeight="1">
      <c r="A54" s="176">
        <v>10</v>
      </c>
      <c r="B54" s="177" t="s">
        <v>169</v>
      </c>
      <c r="C54" s="178" t="s">
        <v>11</v>
      </c>
      <c r="D54" s="179"/>
      <c r="E54" s="180"/>
      <c r="F54" s="180"/>
      <c r="G54" s="180"/>
      <c r="H54" s="180"/>
      <c r="I54" s="178"/>
      <c r="J54" s="178"/>
      <c r="K54" s="178"/>
      <c r="L54" s="178"/>
      <c r="M54" s="180"/>
      <c r="N54" s="180"/>
      <c r="O54" s="180"/>
      <c r="P54" s="180"/>
      <c r="Q54" s="178"/>
      <c r="R54" s="178">
        <v>30</v>
      </c>
      <c r="S54" s="178"/>
      <c r="T54" s="178">
        <v>2</v>
      </c>
      <c r="U54" s="180"/>
      <c r="V54" s="180"/>
      <c r="W54" s="180"/>
      <c r="X54" s="180"/>
      <c r="Y54" s="178"/>
      <c r="Z54" s="178"/>
      <c r="AA54" s="178"/>
      <c r="AB54" s="178"/>
      <c r="AC54" s="181"/>
      <c r="AD54" s="181"/>
      <c r="AE54" s="181"/>
      <c r="AF54" s="181"/>
      <c r="AG54" s="182">
        <f t="shared" si="4"/>
        <v>30</v>
      </c>
      <c r="AH54" s="182">
        <f t="shared" si="5"/>
        <v>2</v>
      </c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</row>
    <row r="55" spans="1:78" s="132" customFormat="1" ht="20.25">
      <c r="A55" s="174" t="s">
        <v>16</v>
      </c>
      <c r="B55" s="338" t="s">
        <v>138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40"/>
      <c r="AG55" s="175">
        <f>SUM(AG56:AG60)</f>
        <v>405</v>
      </c>
      <c r="AH55" s="175">
        <f>SUM(AH56:AH60)</f>
        <v>23</v>
      </c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</row>
    <row r="56" spans="1:78" s="132" customFormat="1" ht="60" customHeight="1">
      <c r="A56" s="123">
        <v>1</v>
      </c>
      <c r="B56" s="165" t="s">
        <v>158</v>
      </c>
      <c r="C56" s="184" t="s">
        <v>55</v>
      </c>
      <c r="D56" s="155"/>
      <c r="E56" s="180"/>
      <c r="F56" s="180"/>
      <c r="G56" s="180"/>
      <c r="H56" s="180"/>
      <c r="I56" s="178"/>
      <c r="J56" s="178"/>
      <c r="K56" s="178"/>
      <c r="L56" s="178"/>
      <c r="M56" s="180"/>
      <c r="N56" s="180">
        <v>105</v>
      </c>
      <c r="O56" s="180" t="s">
        <v>12</v>
      </c>
      <c r="P56" s="180">
        <v>4</v>
      </c>
      <c r="Q56" s="184"/>
      <c r="R56" s="184">
        <v>90</v>
      </c>
      <c r="S56" s="184" t="s">
        <v>12</v>
      </c>
      <c r="T56" s="184">
        <v>4</v>
      </c>
      <c r="U56" s="180"/>
      <c r="V56" s="180">
        <v>60</v>
      </c>
      <c r="W56" s="180" t="s">
        <v>12</v>
      </c>
      <c r="X56" s="180">
        <v>3</v>
      </c>
      <c r="Y56" s="184"/>
      <c r="Z56" s="184">
        <v>45</v>
      </c>
      <c r="AA56" s="184" t="s">
        <v>12</v>
      </c>
      <c r="AB56" s="184">
        <v>3</v>
      </c>
      <c r="AC56" s="185"/>
      <c r="AD56" s="185"/>
      <c r="AE56" s="185"/>
      <c r="AF56" s="185"/>
      <c r="AG56" s="129">
        <f>SUM(E56,F56,I56,J56,M56,N56,Q56,R56,U56,V56,Y56,Z56)</f>
        <v>300</v>
      </c>
      <c r="AH56" s="129">
        <f>SUM(H56,L56,P56,T56,X56,AB56)</f>
        <v>14</v>
      </c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</row>
    <row r="57" spans="1:78" s="132" customFormat="1" ht="60" customHeight="1">
      <c r="A57" s="123">
        <v>2</v>
      </c>
      <c r="B57" s="165" t="s">
        <v>166</v>
      </c>
      <c r="C57" s="184" t="s">
        <v>11</v>
      </c>
      <c r="D57" s="155"/>
      <c r="E57" s="180"/>
      <c r="F57" s="180"/>
      <c r="G57" s="180"/>
      <c r="H57" s="180"/>
      <c r="I57" s="178"/>
      <c r="J57" s="178"/>
      <c r="K57" s="178"/>
      <c r="L57" s="178"/>
      <c r="M57" s="180"/>
      <c r="N57" s="180"/>
      <c r="O57" s="180"/>
      <c r="P57" s="180"/>
      <c r="Q57" s="184"/>
      <c r="R57" s="184"/>
      <c r="S57" s="184"/>
      <c r="T57" s="184"/>
      <c r="U57" s="180"/>
      <c r="V57" s="180">
        <v>15</v>
      </c>
      <c r="W57" s="180" t="s">
        <v>12</v>
      </c>
      <c r="X57" s="252">
        <v>2</v>
      </c>
      <c r="Y57" s="184"/>
      <c r="Z57" s="184">
        <v>15</v>
      </c>
      <c r="AA57" s="184" t="s">
        <v>12</v>
      </c>
      <c r="AB57" s="184">
        <v>1</v>
      </c>
      <c r="AC57" s="185"/>
      <c r="AD57" s="185"/>
      <c r="AE57" s="185"/>
      <c r="AF57" s="185"/>
      <c r="AG57" s="129">
        <f>SUM(E57,F57,I57,J57,M57,N57,Q57,R57,U57,V57,Y57,Z57)</f>
        <v>30</v>
      </c>
      <c r="AH57" s="129">
        <f>SUM(H57,L57,P57,T57,X57,AB57)</f>
        <v>3</v>
      </c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</row>
    <row r="58" spans="1:78" s="132" customFormat="1" ht="60" customHeight="1">
      <c r="A58" s="123">
        <v>3</v>
      </c>
      <c r="B58" s="165" t="s">
        <v>142</v>
      </c>
      <c r="C58" s="184" t="s">
        <v>9</v>
      </c>
      <c r="D58" s="155"/>
      <c r="E58" s="180"/>
      <c r="F58" s="180"/>
      <c r="G58" s="180"/>
      <c r="H58" s="180"/>
      <c r="I58" s="178"/>
      <c r="J58" s="178"/>
      <c r="K58" s="178"/>
      <c r="L58" s="178"/>
      <c r="M58" s="180"/>
      <c r="N58" s="180">
        <v>15</v>
      </c>
      <c r="O58" s="180" t="s">
        <v>12</v>
      </c>
      <c r="P58" s="180">
        <v>1</v>
      </c>
      <c r="Q58" s="184"/>
      <c r="R58" s="184">
        <v>15</v>
      </c>
      <c r="S58" s="184" t="s">
        <v>12</v>
      </c>
      <c r="T58" s="178">
        <v>2</v>
      </c>
      <c r="U58" s="180"/>
      <c r="V58" s="180"/>
      <c r="W58" s="180"/>
      <c r="X58" s="180"/>
      <c r="Y58" s="184"/>
      <c r="Z58" s="184"/>
      <c r="AA58" s="184"/>
      <c r="AB58" s="184"/>
      <c r="AC58" s="185"/>
      <c r="AD58" s="185"/>
      <c r="AE58" s="185"/>
      <c r="AF58" s="185"/>
      <c r="AG58" s="129">
        <f>SUM(E58,F58,I58,J58,M58,N58,Q58,R58,U58,V58,Y58,Z58)</f>
        <v>30</v>
      </c>
      <c r="AH58" s="129">
        <f>SUM(H58,L58,P58,T58,X58,AB58)</f>
        <v>3</v>
      </c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</row>
    <row r="59" spans="1:78" s="132" customFormat="1" ht="60" customHeight="1">
      <c r="A59" s="123">
        <v>4</v>
      </c>
      <c r="B59" s="165" t="s">
        <v>99</v>
      </c>
      <c r="C59" s="184" t="s">
        <v>11</v>
      </c>
      <c r="D59" s="155"/>
      <c r="E59" s="180"/>
      <c r="F59" s="180"/>
      <c r="G59" s="180"/>
      <c r="H59" s="180"/>
      <c r="I59" s="178"/>
      <c r="J59" s="178"/>
      <c r="K59" s="178"/>
      <c r="L59" s="178"/>
      <c r="M59" s="180"/>
      <c r="N59" s="180"/>
      <c r="O59" s="180"/>
      <c r="P59" s="180"/>
      <c r="Q59" s="184"/>
      <c r="R59" s="184">
        <v>15</v>
      </c>
      <c r="S59" s="184" t="s">
        <v>12</v>
      </c>
      <c r="T59" s="184">
        <v>1</v>
      </c>
      <c r="U59" s="180"/>
      <c r="V59" s="180"/>
      <c r="W59" s="180"/>
      <c r="X59" s="180"/>
      <c r="Y59" s="184"/>
      <c r="Z59" s="184"/>
      <c r="AA59" s="184"/>
      <c r="AB59" s="184"/>
      <c r="AC59" s="185"/>
      <c r="AD59" s="185"/>
      <c r="AE59" s="185"/>
      <c r="AF59" s="185"/>
      <c r="AG59" s="129">
        <f>SUM(E59,F59,I59,J59,M59,N59,Q59,R59,U59,V59,Y59,Z59)</f>
        <v>15</v>
      </c>
      <c r="AH59" s="129">
        <f>SUM(H59,L59,P59,T59,X59,AB59)</f>
        <v>1</v>
      </c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</row>
    <row r="60" spans="1:78" s="132" customFormat="1" ht="60" customHeight="1">
      <c r="A60" s="123">
        <v>5</v>
      </c>
      <c r="B60" s="165" t="s">
        <v>97</v>
      </c>
      <c r="C60" s="184" t="s">
        <v>9</v>
      </c>
      <c r="D60" s="155"/>
      <c r="E60" s="180"/>
      <c r="F60" s="180"/>
      <c r="G60" s="180"/>
      <c r="H60" s="180"/>
      <c r="I60" s="178"/>
      <c r="J60" s="178"/>
      <c r="K60" s="178"/>
      <c r="L60" s="178"/>
      <c r="M60" s="180"/>
      <c r="N60" s="180">
        <v>15</v>
      </c>
      <c r="O60" s="180" t="s">
        <v>12</v>
      </c>
      <c r="P60" s="180">
        <v>1</v>
      </c>
      <c r="Q60" s="184"/>
      <c r="R60" s="184">
        <v>15</v>
      </c>
      <c r="S60" s="184" t="s">
        <v>12</v>
      </c>
      <c r="T60" s="184">
        <v>1</v>
      </c>
      <c r="U60" s="180"/>
      <c r="V60" s="180"/>
      <c r="W60" s="180"/>
      <c r="X60" s="180"/>
      <c r="Y60" s="184"/>
      <c r="Z60" s="184"/>
      <c r="AA60" s="184"/>
      <c r="AB60" s="184"/>
      <c r="AC60" s="185"/>
      <c r="AD60" s="185"/>
      <c r="AE60" s="185"/>
      <c r="AF60" s="185"/>
      <c r="AG60" s="129">
        <f>SUM(E60,F60,I60,J60,M60,N60,Q60,R60,U60,V60,Y60,Z60)</f>
        <v>30</v>
      </c>
      <c r="AH60" s="129">
        <f>SUM(H60,L60,P60,T60,X60,AB60)</f>
        <v>2</v>
      </c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</row>
    <row r="61" spans="1:78" s="132" customFormat="1" ht="20.25" customHeight="1">
      <c r="A61" s="174" t="s">
        <v>133</v>
      </c>
      <c r="B61" s="338" t="s">
        <v>139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40"/>
      <c r="AG61" s="186">
        <f>+SUM(AG62:AG72)</f>
        <v>405</v>
      </c>
      <c r="AH61" s="186">
        <f>SUM(AH62:AH72)</f>
        <v>23</v>
      </c>
      <c r="AI61" s="153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</row>
    <row r="62" spans="1:78" s="132" customFormat="1" ht="60" customHeight="1">
      <c r="A62" s="123">
        <v>1</v>
      </c>
      <c r="B62" s="187" t="s">
        <v>155</v>
      </c>
      <c r="C62" s="188" t="s">
        <v>55</v>
      </c>
      <c r="D62" s="187"/>
      <c r="E62" s="180"/>
      <c r="F62" s="180"/>
      <c r="G62" s="180"/>
      <c r="H62" s="180"/>
      <c r="I62" s="178"/>
      <c r="J62" s="178"/>
      <c r="K62" s="178"/>
      <c r="L62" s="178"/>
      <c r="M62" s="252"/>
      <c r="N62" s="252"/>
      <c r="O62" s="252"/>
      <c r="P62" s="252"/>
      <c r="Q62" s="188"/>
      <c r="R62" s="188"/>
      <c r="S62" s="188"/>
      <c r="T62" s="188"/>
      <c r="U62" s="252"/>
      <c r="V62" s="252"/>
      <c r="W62" s="252"/>
      <c r="X62" s="252"/>
      <c r="Y62" s="188">
        <v>15</v>
      </c>
      <c r="Z62" s="188">
        <v>30</v>
      </c>
      <c r="AA62" s="188" t="s">
        <v>12</v>
      </c>
      <c r="AB62" s="188">
        <v>3</v>
      </c>
      <c r="AC62" s="185"/>
      <c r="AD62" s="185"/>
      <c r="AE62" s="185"/>
      <c r="AF62" s="185"/>
      <c r="AG62" s="129">
        <f aca="true" t="shared" si="6" ref="AG62:AG72">SUM(E62,F62,I62,J62,M62,N62,Q62,R62,U62,V62,Y62,Z62)</f>
        <v>45</v>
      </c>
      <c r="AH62" s="129">
        <f aca="true" t="shared" si="7" ref="AH62:AH72">SUM(H62,L62,P62,T62,X62,AB62)</f>
        <v>3</v>
      </c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</row>
    <row r="63" spans="1:78" s="132" customFormat="1" ht="60" customHeight="1">
      <c r="A63" s="123">
        <v>2</v>
      </c>
      <c r="B63" s="187" t="s">
        <v>140</v>
      </c>
      <c r="C63" s="188" t="s">
        <v>9</v>
      </c>
      <c r="D63" s="187"/>
      <c r="E63" s="180"/>
      <c r="F63" s="180"/>
      <c r="G63" s="180"/>
      <c r="H63" s="180"/>
      <c r="I63" s="178"/>
      <c r="J63" s="178"/>
      <c r="K63" s="178"/>
      <c r="L63" s="178"/>
      <c r="M63" s="252">
        <v>15</v>
      </c>
      <c r="N63" s="252">
        <v>30</v>
      </c>
      <c r="O63" s="252" t="s">
        <v>12</v>
      </c>
      <c r="P63" s="252">
        <v>2</v>
      </c>
      <c r="Q63" s="188"/>
      <c r="R63" s="188">
        <v>15</v>
      </c>
      <c r="S63" s="188" t="s">
        <v>12</v>
      </c>
      <c r="T63" s="188">
        <v>1</v>
      </c>
      <c r="U63" s="252"/>
      <c r="V63" s="252"/>
      <c r="W63" s="252"/>
      <c r="X63" s="252"/>
      <c r="Y63" s="188"/>
      <c r="Z63" s="188"/>
      <c r="AA63" s="188"/>
      <c r="AB63" s="188"/>
      <c r="AC63" s="185"/>
      <c r="AD63" s="185"/>
      <c r="AE63" s="185"/>
      <c r="AF63" s="185"/>
      <c r="AG63" s="129">
        <f t="shared" si="6"/>
        <v>60</v>
      </c>
      <c r="AH63" s="129">
        <f t="shared" si="7"/>
        <v>3</v>
      </c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</row>
    <row r="64" spans="1:78" s="132" customFormat="1" ht="60" customHeight="1">
      <c r="A64" s="123">
        <v>3</v>
      </c>
      <c r="B64" s="187" t="s">
        <v>181</v>
      </c>
      <c r="C64" s="188" t="s">
        <v>9</v>
      </c>
      <c r="D64" s="187"/>
      <c r="E64" s="180"/>
      <c r="F64" s="180"/>
      <c r="G64" s="180"/>
      <c r="H64" s="180"/>
      <c r="I64" s="178"/>
      <c r="J64" s="178"/>
      <c r="K64" s="178"/>
      <c r="L64" s="178"/>
      <c r="M64" s="252"/>
      <c r="N64" s="252"/>
      <c r="O64" s="252"/>
      <c r="P64" s="252"/>
      <c r="Q64" s="188"/>
      <c r="R64" s="188">
        <v>30</v>
      </c>
      <c r="S64" s="188" t="s">
        <v>12</v>
      </c>
      <c r="T64" s="188">
        <v>2</v>
      </c>
      <c r="U64" s="252"/>
      <c r="V64" s="252"/>
      <c r="W64" s="252"/>
      <c r="X64" s="252"/>
      <c r="Y64" s="188"/>
      <c r="Z64" s="188"/>
      <c r="AA64" s="188"/>
      <c r="AB64" s="188"/>
      <c r="AC64" s="185"/>
      <c r="AD64" s="185"/>
      <c r="AE64" s="185"/>
      <c r="AF64" s="185"/>
      <c r="AG64" s="129">
        <f t="shared" si="6"/>
        <v>30</v>
      </c>
      <c r="AH64" s="129">
        <f t="shared" si="7"/>
        <v>2</v>
      </c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</row>
    <row r="65" spans="1:78" s="132" customFormat="1" ht="60" customHeight="1">
      <c r="A65" s="123">
        <v>4</v>
      </c>
      <c r="B65" s="187" t="s">
        <v>146</v>
      </c>
      <c r="C65" s="188" t="s">
        <v>55</v>
      </c>
      <c r="D65" s="187"/>
      <c r="E65" s="180"/>
      <c r="F65" s="180"/>
      <c r="G65" s="180"/>
      <c r="H65" s="180"/>
      <c r="I65" s="178"/>
      <c r="J65" s="178"/>
      <c r="K65" s="178"/>
      <c r="L65" s="178"/>
      <c r="M65" s="252"/>
      <c r="N65" s="252"/>
      <c r="O65" s="252"/>
      <c r="P65" s="252"/>
      <c r="Q65" s="188"/>
      <c r="R65" s="188">
        <v>40</v>
      </c>
      <c r="S65" s="188" t="s">
        <v>12</v>
      </c>
      <c r="T65" s="188">
        <v>2</v>
      </c>
      <c r="U65" s="252"/>
      <c r="V65" s="252">
        <v>20</v>
      </c>
      <c r="W65" s="252" t="s">
        <v>12</v>
      </c>
      <c r="X65" s="252">
        <v>1</v>
      </c>
      <c r="Y65" s="188"/>
      <c r="Z65" s="188">
        <v>20</v>
      </c>
      <c r="AA65" s="188" t="s">
        <v>12</v>
      </c>
      <c r="AB65" s="188">
        <v>1</v>
      </c>
      <c r="AC65" s="185"/>
      <c r="AD65" s="185"/>
      <c r="AE65" s="185"/>
      <c r="AF65" s="185"/>
      <c r="AG65" s="129">
        <f t="shared" si="6"/>
        <v>80</v>
      </c>
      <c r="AH65" s="129">
        <f t="shared" si="7"/>
        <v>4</v>
      </c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</row>
    <row r="66" spans="1:78" s="132" customFormat="1" ht="60" customHeight="1">
      <c r="A66" s="123">
        <v>5</v>
      </c>
      <c r="B66" s="187" t="s">
        <v>143</v>
      </c>
      <c r="C66" s="188" t="s">
        <v>11</v>
      </c>
      <c r="D66" s="187"/>
      <c r="E66" s="180"/>
      <c r="F66" s="180"/>
      <c r="G66" s="180"/>
      <c r="H66" s="180"/>
      <c r="I66" s="178"/>
      <c r="J66" s="178"/>
      <c r="K66" s="178"/>
      <c r="L66" s="178"/>
      <c r="M66" s="252"/>
      <c r="N66" s="252">
        <v>30</v>
      </c>
      <c r="O66" s="252" t="s">
        <v>160</v>
      </c>
      <c r="P66" s="252">
        <v>2</v>
      </c>
      <c r="Q66" s="188"/>
      <c r="R66" s="188"/>
      <c r="S66" s="188"/>
      <c r="T66" s="188"/>
      <c r="U66" s="252"/>
      <c r="V66" s="252"/>
      <c r="W66" s="252"/>
      <c r="X66" s="252"/>
      <c r="Y66" s="188"/>
      <c r="Z66" s="188"/>
      <c r="AA66" s="188"/>
      <c r="AB66" s="188"/>
      <c r="AC66" s="185"/>
      <c r="AD66" s="185"/>
      <c r="AE66" s="185"/>
      <c r="AF66" s="185"/>
      <c r="AG66" s="129">
        <f t="shared" si="6"/>
        <v>30</v>
      </c>
      <c r="AH66" s="129">
        <f t="shared" si="7"/>
        <v>2</v>
      </c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</row>
    <row r="67" spans="1:78" s="132" customFormat="1" ht="60" customHeight="1">
      <c r="A67" s="123">
        <v>6</v>
      </c>
      <c r="B67" s="187" t="s">
        <v>208</v>
      </c>
      <c r="C67" s="188" t="s">
        <v>11</v>
      </c>
      <c r="D67" s="187"/>
      <c r="E67" s="180"/>
      <c r="F67" s="180"/>
      <c r="G67" s="180"/>
      <c r="H67" s="180"/>
      <c r="I67" s="178"/>
      <c r="J67" s="178"/>
      <c r="K67" s="178"/>
      <c r="L67" s="178"/>
      <c r="M67" s="252">
        <v>15</v>
      </c>
      <c r="N67" s="252">
        <v>15</v>
      </c>
      <c r="O67" s="252" t="s">
        <v>12</v>
      </c>
      <c r="P67" s="252">
        <v>1</v>
      </c>
      <c r="Q67" s="178"/>
      <c r="R67" s="178"/>
      <c r="S67" s="178"/>
      <c r="T67" s="178"/>
      <c r="U67" s="252"/>
      <c r="V67" s="252"/>
      <c r="W67" s="252"/>
      <c r="X67" s="252"/>
      <c r="Y67" s="188"/>
      <c r="Z67" s="188"/>
      <c r="AA67" s="188"/>
      <c r="AB67" s="188"/>
      <c r="AC67" s="185"/>
      <c r="AD67" s="185"/>
      <c r="AE67" s="185"/>
      <c r="AF67" s="185"/>
      <c r="AG67" s="129">
        <f t="shared" si="6"/>
        <v>30</v>
      </c>
      <c r="AH67" s="129">
        <f t="shared" si="7"/>
        <v>1</v>
      </c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</row>
    <row r="68" spans="1:78" s="132" customFormat="1" ht="60" customHeight="1">
      <c r="A68" s="123">
        <v>7</v>
      </c>
      <c r="B68" s="187" t="s">
        <v>156</v>
      </c>
      <c r="C68" s="188" t="s">
        <v>11</v>
      </c>
      <c r="D68" s="187"/>
      <c r="E68" s="180"/>
      <c r="F68" s="180"/>
      <c r="G68" s="180"/>
      <c r="H68" s="180"/>
      <c r="I68" s="178"/>
      <c r="J68" s="178"/>
      <c r="K68" s="178"/>
      <c r="L68" s="178"/>
      <c r="M68" s="252"/>
      <c r="N68" s="252"/>
      <c r="O68" s="252"/>
      <c r="P68" s="252"/>
      <c r="Q68" s="188"/>
      <c r="R68" s="188">
        <v>30</v>
      </c>
      <c r="S68" s="188" t="s">
        <v>12</v>
      </c>
      <c r="T68" s="188">
        <v>2</v>
      </c>
      <c r="U68" s="252"/>
      <c r="V68" s="252"/>
      <c r="W68" s="252"/>
      <c r="X68" s="252"/>
      <c r="Y68" s="188"/>
      <c r="Z68" s="188"/>
      <c r="AA68" s="188"/>
      <c r="AB68" s="188"/>
      <c r="AC68" s="185"/>
      <c r="AD68" s="185"/>
      <c r="AE68" s="185"/>
      <c r="AF68" s="185"/>
      <c r="AG68" s="129">
        <f>SUM(E68,F68,I68,J68,M68,N68,Q68,R68,U68,V68,Y68,Z68)</f>
        <v>30</v>
      </c>
      <c r="AH68" s="129">
        <f>SUM(H68,L68,P68,T68,X68,AB68)</f>
        <v>2</v>
      </c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</row>
    <row r="69" spans="1:78" s="132" customFormat="1" ht="60" customHeight="1">
      <c r="A69" s="123">
        <v>8</v>
      </c>
      <c r="B69" s="187" t="s">
        <v>175</v>
      </c>
      <c r="C69" s="188" t="s">
        <v>11</v>
      </c>
      <c r="D69" s="187"/>
      <c r="E69" s="180"/>
      <c r="F69" s="180"/>
      <c r="G69" s="180"/>
      <c r="H69" s="180"/>
      <c r="I69" s="178"/>
      <c r="J69" s="178"/>
      <c r="K69" s="178"/>
      <c r="L69" s="178"/>
      <c r="M69" s="252"/>
      <c r="N69" s="252">
        <v>20</v>
      </c>
      <c r="O69" s="252" t="s">
        <v>12</v>
      </c>
      <c r="P69" s="252">
        <v>1</v>
      </c>
      <c r="Q69" s="188"/>
      <c r="R69" s="188"/>
      <c r="S69" s="188"/>
      <c r="T69" s="188"/>
      <c r="U69" s="252"/>
      <c r="V69" s="252"/>
      <c r="W69" s="252"/>
      <c r="X69" s="252"/>
      <c r="Y69" s="188"/>
      <c r="Z69" s="188"/>
      <c r="AA69" s="188"/>
      <c r="AB69" s="188"/>
      <c r="AC69" s="185"/>
      <c r="AD69" s="185"/>
      <c r="AE69" s="185"/>
      <c r="AF69" s="185"/>
      <c r="AG69" s="129">
        <f>SUM(E69,F69,I69,J69,M69,N69,Q69,R69,U69,V69,Y69,Z69)</f>
        <v>20</v>
      </c>
      <c r="AH69" s="129">
        <f>SUM(H69,L69,P69,T69,X69,AB69)</f>
        <v>1</v>
      </c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</row>
    <row r="70" spans="1:78" s="132" customFormat="1" ht="60" customHeight="1">
      <c r="A70" s="123">
        <v>9</v>
      </c>
      <c r="B70" s="187" t="s">
        <v>165</v>
      </c>
      <c r="C70" s="188" t="s">
        <v>11</v>
      </c>
      <c r="D70" s="187"/>
      <c r="E70" s="180"/>
      <c r="F70" s="180"/>
      <c r="G70" s="180"/>
      <c r="H70" s="180"/>
      <c r="I70" s="178"/>
      <c r="J70" s="178"/>
      <c r="K70" s="178"/>
      <c r="L70" s="178"/>
      <c r="M70" s="252"/>
      <c r="N70" s="252"/>
      <c r="O70" s="252"/>
      <c r="P70" s="252"/>
      <c r="Q70" s="188"/>
      <c r="R70" s="188"/>
      <c r="S70" s="188"/>
      <c r="T70" s="188"/>
      <c r="U70" s="252"/>
      <c r="V70" s="252">
        <v>30</v>
      </c>
      <c r="W70" s="252" t="s">
        <v>12</v>
      </c>
      <c r="X70" s="252">
        <v>2</v>
      </c>
      <c r="Y70" s="188"/>
      <c r="Z70" s="188"/>
      <c r="AA70" s="188"/>
      <c r="AB70" s="188"/>
      <c r="AC70" s="185"/>
      <c r="AD70" s="185"/>
      <c r="AE70" s="185"/>
      <c r="AF70" s="185"/>
      <c r="AG70" s="129">
        <f>SUM(E70,F70,I70,J70,M70,N70,Q70,R70,U70,V70,Y70,Z70)</f>
        <v>30</v>
      </c>
      <c r="AH70" s="129">
        <f>SUM(H70,L70,P70,T70,X70,AB70)</f>
        <v>2</v>
      </c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</row>
    <row r="71" spans="1:78" s="132" customFormat="1" ht="60" customHeight="1">
      <c r="A71" s="123">
        <v>10</v>
      </c>
      <c r="B71" s="187" t="s">
        <v>209</v>
      </c>
      <c r="C71" s="188" t="s">
        <v>11</v>
      </c>
      <c r="D71" s="187"/>
      <c r="E71" s="180"/>
      <c r="F71" s="180"/>
      <c r="G71" s="180"/>
      <c r="H71" s="180"/>
      <c r="I71" s="178"/>
      <c r="J71" s="178"/>
      <c r="K71" s="178"/>
      <c r="L71" s="178"/>
      <c r="M71" s="252"/>
      <c r="N71" s="252"/>
      <c r="O71" s="252"/>
      <c r="P71" s="252"/>
      <c r="Q71" s="188"/>
      <c r="R71" s="188">
        <v>20</v>
      </c>
      <c r="S71" s="188" t="s">
        <v>12</v>
      </c>
      <c r="T71" s="188">
        <v>1</v>
      </c>
      <c r="U71" s="252"/>
      <c r="V71" s="252"/>
      <c r="W71" s="252"/>
      <c r="X71" s="252"/>
      <c r="Y71" s="188"/>
      <c r="Z71" s="188"/>
      <c r="AA71" s="188"/>
      <c r="AB71" s="188"/>
      <c r="AC71" s="185"/>
      <c r="AD71" s="185"/>
      <c r="AE71" s="185"/>
      <c r="AF71" s="185"/>
      <c r="AG71" s="129">
        <f t="shared" si="6"/>
        <v>20</v>
      </c>
      <c r="AH71" s="129">
        <f t="shared" si="7"/>
        <v>1</v>
      </c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</row>
    <row r="72" spans="1:78" s="132" customFormat="1" ht="60" customHeight="1">
      <c r="A72" s="123">
        <v>11</v>
      </c>
      <c r="B72" s="263" t="s">
        <v>207</v>
      </c>
      <c r="C72" s="188" t="s">
        <v>11</v>
      </c>
      <c r="D72" s="187"/>
      <c r="E72" s="180"/>
      <c r="F72" s="180"/>
      <c r="G72" s="180"/>
      <c r="H72" s="180"/>
      <c r="I72" s="178"/>
      <c r="J72" s="178"/>
      <c r="K72" s="178"/>
      <c r="L72" s="178"/>
      <c r="M72" s="252"/>
      <c r="N72" s="252"/>
      <c r="O72" s="252"/>
      <c r="P72" s="252"/>
      <c r="Q72" s="188"/>
      <c r="R72" s="188"/>
      <c r="S72" s="188"/>
      <c r="T72" s="188"/>
      <c r="U72" s="252"/>
      <c r="V72" s="252">
        <v>30</v>
      </c>
      <c r="W72" s="253" t="s">
        <v>12</v>
      </c>
      <c r="X72" s="252">
        <v>2</v>
      </c>
      <c r="Y72" s="188"/>
      <c r="Z72" s="188"/>
      <c r="AA72" s="188"/>
      <c r="AB72" s="188"/>
      <c r="AC72" s="185"/>
      <c r="AD72" s="185"/>
      <c r="AE72" s="185"/>
      <c r="AF72" s="185"/>
      <c r="AG72" s="129">
        <f t="shared" si="6"/>
        <v>30</v>
      </c>
      <c r="AH72" s="129">
        <f t="shared" si="7"/>
        <v>2</v>
      </c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</row>
    <row r="73" spans="1:78" s="132" customFormat="1" ht="20.25">
      <c r="A73" s="189" t="s">
        <v>182</v>
      </c>
      <c r="B73" s="305" t="s">
        <v>184</v>
      </c>
      <c r="C73" s="306"/>
      <c r="D73" s="307"/>
      <c r="E73" s="307"/>
      <c r="F73" s="307"/>
      <c r="G73" s="307"/>
      <c r="H73" s="307"/>
      <c r="I73" s="306"/>
      <c r="J73" s="306"/>
      <c r="K73" s="306"/>
      <c r="L73" s="307"/>
      <c r="M73" s="307"/>
      <c r="N73" s="307"/>
      <c r="O73" s="307"/>
      <c r="P73" s="307"/>
      <c r="Q73" s="306"/>
      <c r="R73" s="306"/>
      <c r="S73" s="306"/>
      <c r="T73" s="307"/>
      <c r="U73" s="307"/>
      <c r="V73" s="307"/>
      <c r="W73" s="307"/>
      <c r="X73" s="307"/>
      <c r="Y73" s="306"/>
      <c r="Z73" s="306"/>
      <c r="AA73" s="306"/>
      <c r="AB73" s="307"/>
      <c r="AC73" s="307"/>
      <c r="AD73" s="307"/>
      <c r="AE73" s="307"/>
      <c r="AF73" s="308"/>
      <c r="AG73" s="190"/>
      <c r="AH73" s="191">
        <f>SUM(AH74+AH75)</f>
        <v>33</v>
      </c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</row>
    <row r="74" spans="1:78" s="132" customFormat="1" ht="59.25" customHeight="1">
      <c r="A74" s="123">
        <v>1</v>
      </c>
      <c r="B74" s="155" t="s">
        <v>176</v>
      </c>
      <c r="C74" s="147"/>
      <c r="D74" s="144"/>
      <c r="E74" s="137"/>
      <c r="F74" s="137"/>
      <c r="G74" s="137"/>
      <c r="H74" s="145"/>
      <c r="I74" s="178"/>
      <c r="J74" s="178"/>
      <c r="K74" s="178"/>
      <c r="L74" s="178"/>
      <c r="M74" s="297" t="s">
        <v>189</v>
      </c>
      <c r="N74" s="297"/>
      <c r="O74" s="297"/>
      <c r="P74" s="192">
        <v>6</v>
      </c>
      <c r="Q74" s="298" t="s">
        <v>190</v>
      </c>
      <c r="R74" s="298"/>
      <c r="S74" s="298"/>
      <c r="T74" s="178">
        <v>10</v>
      </c>
      <c r="U74" s="299" t="s">
        <v>192</v>
      </c>
      <c r="V74" s="300"/>
      <c r="W74" s="301"/>
      <c r="X74" s="252">
        <v>6</v>
      </c>
      <c r="Y74" s="302" t="s">
        <v>192</v>
      </c>
      <c r="Z74" s="303"/>
      <c r="AA74" s="304"/>
      <c r="AB74" s="184">
        <v>7</v>
      </c>
      <c r="AC74" s="139"/>
      <c r="AD74" s="194"/>
      <c r="AE74" s="195"/>
      <c r="AF74" s="196"/>
      <c r="AG74" s="197" t="s">
        <v>193</v>
      </c>
      <c r="AH74" s="129">
        <f>SUM(P74+T74+X74+AB74)</f>
        <v>29</v>
      </c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</row>
    <row r="75" spans="1:78" s="132" customFormat="1" ht="59.25" customHeight="1">
      <c r="A75" s="123">
        <v>2</v>
      </c>
      <c r="B75" s="155" t="s">
        <v>185</v>
      </c>
      <c r="C75" s="147"/>
      <c r="D75" s="144"/>
      <c r="E75" s="137"/>
      <c r="F75" s="137"/>
      <c r="G75" s="137"/>
      <c r="H75" s="145"/>
      <c r="I75" s="178"/>
      <c r="J75" s="178"/>
      <c r="K75" s="178"/>
      <c r="L75" s="178"/>
      <c r="M75" s="297"/>
      <c r="N75" s="297"/>
      <c r="O75" s="297"/>
      <c r="P75" s="192"/>
      <c r="Q75" s="298"/>
      <c r="R75" s="298"/>
      <c r="S75" s="298"/>
      <c r="T75" s="193"/>
      <c r="U75" s="299">
        <v>30</v>
      </c>
      <c r="V75" s="300"/>
      <c r="W75" s="301"/>
      <c r="X75" s="180">
        <v>2</v>
      </c>
      <c r="Y75" s="302">
        <v>30</v>
      </c>
      <c r="Z75" s="303"/>
      <c r="AA75" s="304"/>
      <c r="AB75" s="184">
        <v>2</v>
      </c>
      <c r="AC75" s="139"/>
      <c r="AD75" s="194"/>
      <c r="AE75" s="195"/>
      <c r="AF75" s="196"/>
      <c r="AG75" s="197">
        <f>SUM(U75+Y75)</f>
        <v>60</v>
      </c>
      <c r="AH75" s="129">
        <f>SUM(X75+AB75)</f>
        <v>4</v>
      </c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</row>
    <row r="76" spans="1:54" ht="19.5" customHeight="1">
      <c r="A76" s="189" t="s">
        <v>70</v>
      </c>
      <c r="B76" s="305" t="s">
        <v>186</v>
      </c>
      <c r="C76" s="306"/>
      <c r="D76" s="307"/>
      <c r="E76" s="307"/>
      <c r="F76" s="307"/>
      <c r="G76" s="307"/>
      <c r="H76" s="307"/>
      <c r="I76" s="306"/>
      <c r="J76" s="306"/>
      <c r="K76" s="306"/>
      <c r="L76" s="307"/>
      <c r="M76" s="307"/>
      <c r="N76" s="307"/>
      <c r="O76" s="307"/>
      <c r="P76" s="307"/>
      <c r="Q76" s="306"/>
      <c r="R76" s="306"/>
      <c r="S76" s="306"/>
      <c r="T76" s="307"/>
      <c r="U76" s="307"/>
      <c r="V76" s="307"/>
      <c r="W76" s="307"/>
      <c r="X76" s="307"/>
      <c r="Y76" s="306"/>
      <c r="Z76" s="306"/>
      <c r="AA76" s="306"/>
      <c r="AB76" s="307"/>
      <c r="AC76" s="307"/>
      <c r="AD76" s="307"/>
      <c r="AE76" s="307"/>
      <c r="AF76" s="308"/>
      <c r="AG76" s="190"/>
      <c r="AH76" s="191">
        <f>AH77</f>
        <v>33</v>
      </c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</row>
    <row r="77" spans="1:54" ht="60" customHeight="1">
      <c r="A77" s="123">
        <v>1</v>
      </c>
      <c r="B77" s="155" t="s">
        <v>176</v>
      </c>
      <c r="C77" s="147"/>
      <c r="D77" s="144"/>
      <c r="E77" s="137"/>
      <c r="F77" s="137"/>
      <c r="G77" s="137"/>
      <c r="H77" s="145"/>
      <c r="I77" s="178"/>
      <c r="J77" s="178"/>
      <c r="K77" s="178"/>
      <c r="L77" s="178"/>
      <c r="M77" s="297" t="s">
        <v>189</v>
      </c>
      <c r="N77" s="297"/>
      <c r="O77" s="297"/>
      <c r="P77" s="192">
        <v>6</v>
      </c>
      <c r="Q77" s="298" t="s">
        <v>190</v>
      </c>
      <c r="R77" s="298"/>
      <c r="S77" s="298"/>
      <c r="T77" s="193">
        <v>10</v>
      </c>
      <c r="U77" s="299" t="s">
        <v>191</v>
      </c>
      <c r="V77" s="300"/>
      <c r="W77" s="301"/>
      <c r="X77" s="180">
        <v>8</v>
      </c>
      <c r="Y77" s="302" t="s">
        <v>191</v>
      </c>
      <c r="Z77" s="303"/>
      <c r="AA77" s="304"/>
      <c r="AB77" s="184">
        <v>9</v>
      </c>
      <c r="AC77" s="139"/>
      <c r="AD77" s="194"/>
      <c r="AE77" s="195"/>
      <c r="AF77" s="196"/>
      <c r="AG77" s="197" t="s">
        <v>162</v>
      </c>
      <c r="AH77" s="129">
        <f>SUM(P77+T77+X77+AB77)</f>
        <v>33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</row>
    <row r="78" spans="1:54" ht="37.5" customHeight="1">
      <c r="A78" s="198" t="s">
        <v>134</v>
      </c>
      <c r="B78" s="336" t="s">
        <v>122</v>
      </c>
      <c r="C78" s="337"/>
      <c r="D78" s="199"/>
      <c r="E78" s="200"/>
      <c r="F78" s="200"/>
      <c r="G78" s="200"/>
      <c r="H78" s="201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139"/>
      <c r="AD78" s="194"/>
      <c r="AE78" s="203"/>
      <c r="AF78" s="204"/>
      <c r="AG78" s="205">
        <f>SUM(AG79:AG81)</f>
        <v>75</v>
      </c>
      <c r="AH78" s="206">
        <f>SUM(AH79:AH81)</f>
        <v>5</v>
      </c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</row>
    <row r="79" spans="1:78" s="209" customFormat="1" ht="59.25" customHeight="1">
      <c r="A79" s="123">
        <v>1</v>
      </c>
      <c r="B79" s="187" t="s">
        <v>178</v>
      </c>
      <c r="C79" s="125" t="s">
        <v>70</v>
      </c>
      <c r="D79" s="125"/>
      <c r="E79" s="126"/>
      <c r="F79" s="126"/>
      <c r="G79" s="126"/>
      <c r="H79" s="126"/>
      <c r="I79" s="127">
        <v>15</v>
      </c>
      <c r="J79" s="127">
        <v>15</v>
      </c>
      <c r="K79" s="127" t="s">
        <v>12</v>
      </c>
      <c r="L79" s="127">
        <v>2</v>
      </c>
      <c r="M79" s="126"/>
      <c r="N79" s="126"/>
      <c r="O79" s="126"/>
      <c r="P79" s="126"/>
      <c r="Q79" s="125"/>
      <c r="R79" s="125"/>
      <c r="S79" s="170"/>
      <c r="T79" s="125"/>
      <c r="U79" s="126"/>
      <c r="V79" s="126"/>
      <c r="W79" s="126"/>
      <c r="X79" s="126"/>
      <c r="Y79" s="125"/>
      <c r="Z79" s="125"/>
      <c r="AA79" s="125"/>
      <c r="AB79" s="125"/>
      <c r="AC79" s="128"/>
      <c r="AD79" s="128"/>
      <c r="AE79" s="128"/>
      <c r="AF79" s="128"/>
      <c r="AG79" s="129">
        <f>SUM(E79,F79,I79,J79,M79,N79,Q79,R79,U79,V79,Y79,Z79)</f>
        <v>30</v>
      </c>
      <c r="AH79" s="129">
        <f>SUM(H79,L79,P79,T79,X79,AB79)</f>
        <v>2</v>
      </c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</row>
    <row r="80" spans="1:54" ht="59.25" customHeight="1">
      <c r="A80" s="123">
        <v>2</v>
      </c>
      <c r="B80" s="187" t="s">
        <v>177</v>
      </c>
      <c r="C80" s="125" t="s">
        <v>11</v>
      </c>
      <c r="D80" s="125"/>
      <c r="E80" s="126"/>
      <c r="F80" s="126"/>
      <c r="G80" s="126"/>
      <c r="H80" s="126"/>
      <c r="I80" s="127">
        <v>30</v>
      </c>
      <c r="J80" s="127"/>
      <c r="K80" s="127"/>
      <c r="L80" s="127">
        <v>2</v>
      </c>
      <c r="M80" s="126"/>
      <c r="N80" s="126"/>
      <c r="O80" s="126"/>
      <c r="P80" s="126"/>
      <c r="Q80" s="125"/>
      <c r="R80" s="125"/>
      <c r="S80" s="170"/>
      <c r="T80" s="125"/>
      <c r="U80" s="126"/>
      <c r="V80" s="126"/>
      <c r="W80" s="126"/>
      <c r="X80" s="126"/>
      <c r="Y80" s="125"/>
      <c r="Z80" s="125"/>
      <c r="AA80" s="125"/>
      <c r="AB80" s="125"/>
      <c r="AC80" s="128"/>
      <c r="AD80" s="128"/>
      <c r="AE80" s="128"/>
      <c r="AF80" s="128"/>
      <c r="AG80" s="129">
        <f>SUM(E80,F80,I80,J80,M80,N80,Q80,R80,U80,V80,Y80,Z80)</f>
        <v>30</v>
      </c>
      <c r="AH80" s="129">
        <f>SUM(H80,L80,P80,T80,X80,AB80)</f>
        <v>2</v>
      </c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</row>
    <row r="81" spans="1:54" ht="59.25" customHeight="1">
      <c r="A81" s="123">
        <v>3</v>
      </c>
      <c r="B81" s="179" t="s">
        <v>19</v>
      </c>
      <c r="C81" s="125" t="s">
        <v>11</v>
      </c>
      <c r="D81" s="125"/>
      <c r="E81" s="126">
        <v>15</v>
      </c>
      <c r="F81" s="126"/>
      <c r="G81" s="126"/>
      <c r="H81" s="126">
        <v>1</v>
      </c>
      <c r="I81" s="210"/>
      <c r="J81" s="127"/>
      <c r="K81" s="127"/>
      <c r="L81" s="127"/>
      <c r="M81" s="126"/>
      <c r="N81" s="126"/>
      <c r="O81" s="126"/>
      <c r="P81" s="126"/>
      <c r="Q81" s="125"/>
      <c r="R81" s="125"/>
      <c r="S81" s="125"/>
      <c r="T81" s="125"/>
      <c r="U81" s="126"/>
      <c r="V81" s="126"/>
      <c r="W81" s="126"/>
      <c r="X81" s="126"/>
      <c r="Y81" s="125"/>
      <c r="Z81" s="125"/>
      <c r="AA81" s="125"/>
      <c r="AB81" s="125"/>
      <c r="AC81" s="211"/>
      <c r="AD81" s="211"/>
      <c r="AE81" s="211"/>
      <c r="AF81" s="211"/>
      <c r="AG81" s="129">
        <f>SUM(E81,F81,I81,J81,M81,N81,Q81,R81,U81,V81,Y81,Z81)</f>
        <v>15</v>
      </c>
      <c r="AH81" s="129">
        <f>SUM(H81,L81,P81,T81,X81,AB81)</f>
        <v>1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</row>
    <row r="82" spans="1:78" s="209" customFormat="1" ht="39.75" customHeight="1">
      <c r="A82" s="327" t="s">
        <v>157</v>
      </c>
      <c r="B82" s="328"/>
      <c r="C82" s="329"/>
      <c r="D82" s="188"/>
      <c r="E82" s="213">
        <f>SUM(E15:E81)</f>
        <v>60</v>
      </c>
      <c r="F82" s="214">
        <f>SUM(F15:F81)</f>
        <v>360</v>
      </c>
      <c r="G82" s="180"/>
      <c r="H82" s="214">
        <f>SUM(H15:H81)</f>
        <v>30</v>
      </c>
      <c r="I82" s="213">
        <f>SUM(I15:I81)</f>
        <v>150</v>
      </c>
      <c r="J82" s="215">
        <f>SUM(J15:J81)</f>
        <v>270</v>
      </c>
      <c r="K82" s="215"/>
      <c r="L82" s="215">
        <f>SUM(L15:L81)</f>
        <v>30</v>
      </c>
      <c r="M82" s="213">
        <f>SUM(M15:M42,M45:M54,M79:M81)</f>
        <v>70</v>
      </c>
      <c r="N82" s="214">
        <f>SUM(N15:N42,N45:N54,N79:N81)</f>
        <v>315</v>
      </c>
      <c r="O82" s="180"/>
      <c r="P82" s="214">
        <f>SUM(P15:P54,P74,P79:P81)</f>
        <v>30</v>
      </c>
      <c r="Q82" s="213">
        <f>SUM(Q15:Q42,Q45:Q54,Q79:Q81)</f>
        <v>50</v>
      </c>
      <c r="R82" s="216">
        <f>SUM(R15:R42,R45:R54,R79:R81)</f>
        <v>280</v>
      </c>
      <c r="S82" s="188"/>
      <c r="T82" s="216">
        <f>SUM(T15:T54,T74,T79:T81)</f>
        <v>30</v>
      </c>
      <c r="U82" s="213">
        <f>SUM(U15:U42,U45:U54,U79:U81)</f>
        <v>30</v>
      </c>
      <c r="V82" s="214">
        <f>SUM(V15:V42,V45:V54,V79:V81)</f>
        <v>210</v>
      </c>
      <c r="W82" s="180"/>
      <c r="X82" s="214">
        <f>SUM(X15:X54,X74,X75,X79:X81)</f>
        <v>30</v>
      </c>
      <c r="Y82" s="213">
        <f>SUM(Y15:Y42,Y45:Y54,Y79:Y81)</f>
        <v>0</v>
      </c>
      <c r="Z82" s="216">
        <f>SUM(Z15:Z42,Z45:Z54,Z79:Z81)</f>
        <v>195</v>
      </c>
      <c r="AA82" s="188"/>
      <c r="AB82" s="216">
        <f>SUM(AB15:AB54,AB74,AB75,AB79:AB81)</f>
        <v>30</v>
      </c>
      <c r="AC82" s="217"/>
      <c r="AD82" s="217"/>
      <c r="AE82" s="217"/>
      <c r="AF82" s="217"/>
      <c r="AG82" s="218">
        <f>SUM(AG14,AG21,AG29,AG44,AG78)</f>
        <v>1990</v>
      </c>
      <c r="AH82" s="218">
        <f>SUM(AH14,AH21,AH29,AH44,AH73,AH78)</f>
        <v>180</v>
      </c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</row>
    <row r="83" spans="1:78" s="209" customFormat="1" ht="39.75" customHeight="1">
      <c r="A83" s="327" t="s">
        <v>148</v>
      </c>
      <c r="B83" s="328"/>
      <c r="C83" s="329"/>
      <c r="D83" s="125"/>
      <c r="E83" s="220">
        <f>SUM(E15:E81)</f>
        <v>60</v>
      </c>
      <c r="F83" s="221">
        <f>SUM(F15:F81)</f>
        <v>360</v>
      </c>
      <c r="G83" s="126"/>
      <c r="H83" s="221">
        <f>SUM(H15:H81)</f>
        <v>30</v>
      </c>
      <c r="I83" s="220">
        <f>SUM(I15:I81)</f>
        <v>150</v>
      </c>
      <c r="J83" s="222">
        <f>SUM(J15:J81)</f>
        <v>270</v>
      </c>
      <c r="K83" s="127"/>
      <c r="L83" s="222">
        <f>SUM(L15:L81)</f>
        <v>30</v>
      </c>
      <c r="M83" s="220">
        <f>SUM(M15:M42,M56:M60,M79:M81)</f>
        <v>30</v>
      </c>
      <c r="N83" s="221">
        <f>SUM(N15:N42,N56:N60,N79:N81)</f>
        <v>370</v>
      </c>
      <c r="O83" s="126"/>
      <c r="P83" s="221">
        <f>SUM(P15:P42,P56:P60,P74,P79:P81)</f>
        <v>30</v>
      </c>
      <c r="Q83" s="220">
        <f>SUM(Q15:Q42,Q56:Q60,Q79:Q81)</f>
        <v>20</v>
      </c>
      <c r="R83" s="223">
        <f>SUM(R15:R42,R56:R60,R79:R81)</f>
        <v>295</v>
      </c>
      <c r="S83" s="125"/>
      <c r="T83" s="223">
        <f>SUM(T15:T42,T56:T60,T74,T79:T81)</f>
        <v>30</v>
      </c>
      <c r="U83" s="220">
        <f>SUM(U15:U42,U56:U60,U79:U81)</f>
        <v>30</v>
      </c>
      <c r="V83" s="221">
        <f>SUM(V15:V42,V56:V60,V79:V81)</f>
        <v>195</v>
      </c>
      <c r="W83" s="126"/>
      <c r="X83" s="221">
        <f>SUM(X15:X42,X56:X60,X77,X79:X81)</f>
        <v>30</v>
      </c>
      <c r="Y83" s="220">
        <f>SUM(Y15:Y42,Y56:Y60,Y79:Y81)</f>
        <v>0</v>
      </c>
      <c r="Z83" s="223">
        <f>SUM(Z15:Z42,Z56:Z60,Z79:Z81)</f>
        <v>210</v>
      </c>
      <c r="AA83" s="125"/>
      <c r="AB83" s="223">
        <f>SUM(AB15:AB42,AB56:AB60,AB77,AB79:AB81)</f>
        <v>30</v>
      </c>
      <c r="AC83" s="211"/>
      <c r="AD83" s="211"/>
      <c r="AE83" s="211"/>
      <c r="AF83" s="211"/>
      <c r="AG83" s="129">
        <f>SUM(AG14,AG21,AG29,AG55,AG78)</f>
        <v>1990</v>
      </c>
      <c r="AH83" s="129">
        <f>SUM(AH14,AH21,AH29,AH55,AH73,AH78)</f>
        <v>180</v>
      </c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</row>
    <row r="84" spans="1:54" ht="39.75" customHeight="1">
      <c r="A84" s="330" t="s">
        <v>149</v>
      </c>
      <c r="B84" s="331"/>
      <c r="C84" s="332"/>
      <c r="D84" s="224"/>
      <c r="E84" s="225">
        <f>SUM(E15:E81)</f>
        <v>60</v>
      </c>
      <c r="F84" s="226">
        <f>SUM(F15:F81)</f>
        <v>360</v>
      </c>
      <c r="G84" s="226"/>
      <c r="H84" s="226">
        <f>SUM(H15:H81)</f>
        <v>30</v>
      </c>
      <c r="I84" s="225">
        <f>SUM(I15:I81)</f>
        <v>150</v>
      </c>
      <c r="J84" s="250">
        <f>SUM(J15:J81)</f>
        <v>270</v>
      </c>
      <c r="K84" s="250"/>
      <c r="L84" s="250">
        <f>SUM(L15:L81)</f>
        <v>30</v>
      </c>
      <c r="M84" s="227">
        <f>SUM(M15:M42,M62:M72,M79:M81)</f>
        <v>60</v>
      </c>
      <c r="N84" s="228">
        <f>SUM(N15:N42,N62:N72,N79:N81)</f>
        <v>330</v>
      </c>
      <c r="O84" s="228"/>
      <c r="P84" s="228">
        <f>SUM(P15:P42,P62:P72,P74,P79:P81)</f>
        <v>30</v>
      </c>
      <c r="Q84" s="227">
        <f>SUM(Q15:Q42,Q62:Q72,Q79:Q81)</f>
        <v>20</v>
      </c>
      <c r="R84" s="250">
        <f>SUM(R15:R42,R62:R72,R79:R81)</f>
        <v>295</v>
      </c>
      <c r="S84" s="250"/>
      <c r="T84" s="250">
        <f>SUM(T15:T42,T62:T72,T74,T79:T81)</f>
        <v>30</v>
      </c>
      <c r="U84" s="227">
        <f>SUM(U15:U42,U62:U72,U79:U81)</f>
        <v>30</v>
      </c>
      <c r="V84" s="228">
        <f>SUM(V15:V42,V62:V72,V79:V81)</f>
        <v>200</v>
      </c>
      <c r="W84" s="228"/>
      <c r="X84" s="228">
        <f>SUM(X15:X42,X62:X72,X77,X79:X81)</f>
        <v>30</v>
      </c>
      <c r="Y84" s="227">
        <f>SUM(Y15:Y42,Y62:Y72,Y79:Y81)</f>
        <v>15</v>
      </c>
      <c r="Z84" s="250">
        <f>SUM(Z15:Z42,Z62:Z72,Z79:Z81)</f>
        <v>200</v>
      </c>
      <c r="AA84" s="250"/>
      <c r="AB84" s="250">
        <f>SUM(AB15:AB38,AB62:AB72,AB77,AB79:AB81)</f>
        <v>30</v>
      </c>
      <c r="AC84" s="229" t="e">
        <f>SUM((AC20:AC73),(#REF!),(AC29:AC37),(#REF!),(#REF!),(AC74:AC74),(#REF!))</f>
        <v>#REF!</v>
      </c>
      <c r="AD84" s="229" t="e">
        <f>SUM((AD20:AD73),(#REF!),(AD29:AD37),(#REF!),(#REF!),(AD74:AD74),(#REF!))</f>
        <v>#REF!</v>
      </c>
      <c r="AE84" s="229" t="e">
        <f>SUM((AE20:AE73),(#REF!),(AE29:AE37),(#REF!),(#REF!),(AE74:AE74),(#REF!))</f>
        <v>#REF!</v>
      </c>
      <c r="AF84" s="229" t="e">
        <f>SUM((AF20:AF73),(#REF!),(AF29:AF37),(#REF!),(#REF!),(AF74:AF74),(#REF!))</f>
        <v>#REF!</v>
      </c>
      <c r="AG84" s="230">
        <f>SUM(AG14,AG21,AG29,AG61,AG78)</f>
        <v>1990</v>
      </c>
      <c r="AH84" s="231">
        <f>SUM(AH14,AH21,AH29,AH61,AH73,AH78)</f>
        <v>180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</row>
    <row r="85" spans="1:54" ht="39.75" customHeight="1">
      <c r="A85" s="333" t="s">
        <v>183</v>
      </c>
      <c r="B85" s="334"/>
      <c r="C85" s="335"/>
      <c r="D85" s="232"/>
      <c r="E85" s="324">
        <f>SUM(E82:F82)</f>
        <v>420</v>
      </c>
      <c r="F85" s="325"/>
      <c r="G85" s="325"/>
      <c r="H85" s="326"/>
      <c r="I85" s="324">
        <f>SUM(I82:J82)</f>
        <v>420</v>
      </c>
      <c r="J85" s="325"/>
      <c r="K85" s="325"/>
      <c r="L85" s="326"/>
      <c r="M85" s="319">
        <f>SUM(M82:N82)</f>
        <v>385</v>
      </c>
      <c r="N85" s="320"/>
      <c r="O85" s="320"/>
      <c r="P85" s="321"/>
      <c r="Q85" s="309">
        <f>SUM(Q82:R82)</f>
        <v>330</v>
      </c>
      <c r="R85" s="310"/>
      <c r="S85" s="310"/>
      <c r="T85" s="311"/>
      <c r="U85" s="319">
        <f>SUM(U82:V82)</f>
        <v>240</v>
      </c>
      <c r="V85" s="320"/>
      <c r="W85" s="320"/>
      <c r="X85" s="321"/>
      <c r="Y85" s="309">
        <f>SUM(Y82:Z82)</f>
        <v>195</v>
      </c>
      <c r="Z85" s="310"/>
      <c r="AA85" s="310"/>
      <c r="AB85" s="311"/>
      <c r="AC85" s="233"/>
      <c r="AD85" s="234"/>
      <c r="AE85" s="234"/>
      <c r="AF85" s="234"/>
      <c r="AG85" s="197">
        <f>SUM(E85:Y85)</f>
        <v>1990</v>
      </c>
      <c r="AH85" s="235">
        <f>SUM(H82,L82,P82,T82,X82,AB82)</f>
        <v>180</v>
      </c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</row>
    <row r="86" spans="1:54" ht="39.75" customHeight="1">
      <c r="A86" s="322" t="s">
        <v>150</v>
      </c>
      <c r="B86" s="322"/>
      <c r="C86" s="323"/>
      <c r="D86" s="232"/>
      <c r="E86" s="324">
        <f>SUM(E83:F83)</f>
        <v>420</v>
      </c>
      <c r="F86" s="325"/>
      <c r="G86" s="325"/>
      <c r="H86" s="326"/>
      <c r="I86" s="324">
        <f>SUM(I83:J83)</f>
        <v>420</v>
      </c>
      <c r="J86" s="325"/>
      <c r="K86" s="325"/>
      <c r="L86" s="326"/>
      <c r="M86" s="319">
        <f>SUM(M83:N83)</f>
        <v>400</v>
      </c>
      <c r="N86" s="320"/>
      <c r="O86" s="320"/>
      <c r="P86" s="321"/>
      <c r="Q86" s="309">
        <f>SUM(Q83:R83)</f>
        <v>315</v>
      </c>
      <c r="R86" s="310"/>
      <c r="S86" s="310"/>
      <c r="T86" s="311"/>
      <c r="U86" s="319">
        <f>SUM(U83:V83)</f>
        <v>225</v>
      </c>
      <c r="V86" s="320"/>
      <c r="W86" s="320"/>
      <c r="X86" s="321"/>
      <c r="Y86" s="309">
        <f>SUM(Y83:Z83)</f>
        <v>210</v>
      </c>
      <c r="Z86" s="310"/>
      <c r="AA86" s="310"/>
      <c r="AB86" s="311"/>
      <c r="AC86" s="233"/>
      <c r="AD86" s="234"/>
      <c r="AE86" s="234"/>
      <c r="AF86" s="234"/>
      <c r="AG86" s="197">
        <f>SUM(E86:Y86)</f>
        <v>1990</v>
      </c>
      <c r="AH86" s="235">
        <f>SUM(H83,L83,P83,T83,X83,AB83)</f>
        <v>180</v>
      </c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</row>
    <row r="87" spans="1:54" ht="39.75" customHeight="1">
      <c r="A87" s="312" t="s">
        <v>151</v>
      </c>
      <c r="B87" s="313"/>
      <c r="C87" s="314"/>
      <c r="D87" s="236"/>
      <c r="E87" s="315">
        <f>SUM(E84:F84)</f>
        <v>420</v>
      </c>
      <c r="F87" s="316"/>
      <c r="G87" s="316"/>
      <c r="H87" s="316"/>
      <c r="I87" s="315">
        <f>SUM(I84:J84)</f>
        <v>420</v>
      </c>
      <c r="J87" s="317"/>
      <c r="K87" s="317"/>
      <c r="L87" s="317"/>
      <c r="M87" s="318">
        <f>SUM(M84:N84)</f>
        <v>390</v>
      </c>
      <c r="N87" s="317"/>
      <c r="O87" s="317"/>
      <c r="P87" s="317"/>
      <c r="Q87" s="292">
        <f>SUM(Q84:R84)</f>
        <v>315</v>
      </c>
      <c r="R87" s="293"/>
      <c r="S87" s="293"/>
      <c r="T87" s="293"/>
      <c r="U87" s="318">
        <f>SUM(U84:V84)</f>
        <v>230</v>
      </c>
      <c r="V87" s="317"/>
      <c r="W87" s="317"/>
      <c r="X87" s="317"/>
      <c r="Y87" s="292">
        <f>SUM(Y84:Z84)</f>
        <v>215</v>
      </c>
      <c r="Z87" s="293"/>
      <c r="AA87" s="293"/>
      <c r="AB87" s="293"/>
      <c r="AC87" s="292" t="e">
        <f>SUM(AC84:AD84)</f>
        <v>#REF!</v>
      </c>
      <c r="AD87" s="293"/>
      <c r="AE87" s="293"/>
      <c r="AF87" s="293"/>
      <c r="AG87" s="141">
        <f>SUM(E87:Y87)</f>
        <v>1990</v>
      </c>
      <c r="AH87" s="237">
        <f>SUM(H84,L84,P84,T84,X84,AB84)</f>
        <v>180</v>
      </c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</row>
    <row r="88" spans="1:54" ht="20.25">
      <c r="A88" s="294" t="s">
        <v>174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2"/>
      <c r="AH88" s="238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</row>
    <row r="89" spans="1:54" ht="20.25">
      <c r="A89" s="295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109"/>
      <c r="Z89" s="109"/>
      <c r="AA89" s="109"/>
      <c r="AB89" s="109"/>
      <c r="AC89" s="109"/>
      <c r="AD89" s="109"/>
      <c r="AE89" s="109"/>
      <c r="AF89" s="109"/>
      <c r="AG89" s="102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</row>
    <row r="90" spans="1:54" ht="20.25">
      <c r="A90" s="102"/>
      <c r="B90" s="239"/>
      <c r="C90" s="102"/>
      <c r="D90" s="102"/>
      <c r="E90" s="240"/>
      <c r="F90" s="240"/>
      <c r="G90" s="240"/>
      <c r="H90" s="240"/>
      <c r="I90" s="240"/>
      <c r="J90" s="240"/>
      <c r="K90" s="240"/>
      <c r="L90" s="240"/>
      <c r="M90" s="102"/>
      <c r="N90" s="102"/>
      <c r="O90" s="102"/>
      <c r="P90" s="102"/>
      <c r="Q90" s="102"/>
      <c r="R90" s="102"/>
      <c r="S90" s="102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2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</row>
    <row r="91" spans="1:54" ht="20.25">
      <c r="A91" s="102"/>
      <c r="B91" s="239" t="s">
        <v>200</v>
      </c>
      <c r="C91" s="109"/>
      <c r="D91" s="109"/>
      <c r="E91" s="110"/>
      <c r="F91" s="110"/>
      <c r="G91" s="110"/>
      <c r="H91" s="110"/>
      <c r="I91" s="110"/>
      <c r="J91" s="110"/>
      <c r="K91" s="110"/>
      <c r="L91" s="110"/>
      <c r="M91" s="109"/>
      <c r="N91" s="109"/>
      <c r="O91" s="109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2"/>
      <c r="AH91" s="243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</row>
    <row r="92" spans="1:54" ht="15.75">
      <c r="A92" s="102"/>
      <c r="B92" s="109"/>
      <c r="C92" s="109"/>
      <c r="D92" s="109"/>
      <c r="E92" s="110"/>
      <c r="F92" s="110"/>
      <c r="G92" s="110"/>
      <c r="H92" s="110"/>
      <c r="I92" s="110"/>
      <c r="J92" s="110"/>
      <c r="K92" s="110"/>
      <c r="L92" s="110"/>
      <c r="M92" s="109"/>
      <c r="N92" s="109"/>
      <c r="O92" s="109"/>
      <c r="P92" s="241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2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</row>
    <row r="93" spans="1:54" ht="30">
      <c r="A93" s="102"/>
      <c r="B93" s="244"/>
      <c r="C93" s="109"/>
      <c r="D93" s="109"/>
      <c r="E93" s="245"/>
      <c r="F93" s="245"/>
      <c r="G93" s="245"/>
      <c r="H93" s="110"/>
      <c r="I93" s="110"/>
      <c r="J93" s="110"/>
      <c r="K93" s="110"/>
      <c r="L93" s="110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2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</row>
    <row r="94" spans="1:54" ht="33">
      <c r="A94" s="102"/>
      <c r="B94" s="244"/>
      <c r="C94" s="109"/>
      <c r="D94" s="109"/>
      <c r="E94" s="246"/>
      <c r="F94" s="246"/>
      <c r="G94" s="246"/>
      <c r="H94" s="110"/>
      <c r="I94" s="110"/>
      <c r="J94" s="110"/>
      <c r="K94" s="110"/>
      <c r="L94" s="110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2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</row>
    <row r="95" spans="1:54" ht="33">
      <c r="A95" s="102"/>
      <c r="B95" s="244"/>
      <c r="C95" s="109"/>
      <c r="D95" s="109"/>
      <c r="E95" s="246"/>
      <c r="F95" s="246"/>
      <c r="G95" s="246"/>
      <c r="H95" s="110"/>
      <c r="I95" s="110"/>
      <c r="J95" s="110"/>
      <c r="K95" s="110"/>
      <c r="L95" s="110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2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</row>
    <row r="96" spans="1:54" ht="15.75">
      <c r="A96" s="102"/>
      <c r="B96" s="109"/>
      <c r="C96" s="109"/>
      <c r="D96" s="109"/>
      <c r="E96" s="110"/>
      <c r="F96" s="110"/>
      <c r="G96" s="110"/>
      <c r="H96" s="110"/>
      <c r="I96" s="110"/>
      <c r="J96" s="110"/>
      <c r="K96" s="110"/>
      <c r="L96" s="110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2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</row>
    <row r="97" spans="1:54" ht="33">
      <c r="A97" s="102"/>
      <c r="B97" s="244"/>
      <c r="C97" s="109"/>
      <c r="D97" s="109"/>
      <c r="E97" s="246"/>
      <c r="F97" s="246"/>
      <c r="G97" s="246"/>
      <c r="H97" s="110"/>
      <c r="I97" s="247"/>
      <c r="J97" s="110"/>
      <c r="K97" s="110"/>
      <c r="L97" s="110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2"/>
      <c r="AH97" s="248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</row>
    <row r="98" spans="1:54" ht="33">
      <c r="A98" s="102"/>
      <c r="B98" s="244"/>
      <c r="C98" s="109"/>
      <c r="D98" s="109"/>
      <c r="E98" s="246"/>
      <c r="F98" s="110"/>
      <c r="G98" s="110"/>
      <c r="H98" s="110"/>
      <c r="I98" s="110"/>
      <c r="J98" s="110"/>
      <c r="K98" s="110"/>
      <c r="L98" s="110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2"/>
      <c r="AH98" s="248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</row>
    <row r="99" spans="1:54" ht="15.75">
      <c r="A99" s="102"/>
      <c r="B99" s="109"/>
      <c r="C99" s="109"/>
      <c r="D99" s="109"/>
      <c r="E99" s="110"/>
      <c r="F99" s="110"/>
      <c r="G99" s="110"/>
      <c r="H99" s="110"/>
      <c r="I99" s="110"/>
      <c r="J99" s="110"/>
      <c r="K99" s="110"/>
      <c r="L99" s="110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2"/>
      <c r="AH99" s="248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</row>
    <row r="100" spans="1:54" ht="15.75">
      <c r="A100" s="102"/>
      <c r="B100" s="109"/>
      <c r="C100" s="109"/>
      <c r="D100" s="109"/>
      <c r="E100" s="110"/>
      <c r="F100" s="110"/>
      <c r="G100" s="110"/>
      <c r="H100" s="110"/>
      <c r="I100" s="110"/>
      <c r="J100" s="110"/>
      <c r="K100" s="110"/>
      <c r="L100" s="110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2"/>
      <c r="AH100" s="248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</row>
    <row r="101" spans="1:54" ht="15.75">
      <c r="A101" s="102"/>
      <c r="B101" s="109"/>
      <c r="C101" s="109"/>
      <c r="D101" s="109"/>
      <c r="E101" s="110"/>
      <c r="F101" s="110"/>
      <c r="G101" s="110"/>
      <c r="H101" s="110"/>
      <c r="I101" s="110"/>
      <c r="J101" s="110"/>
      <c r="K101" s="110"/>
      <c r="L101" s="110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2"/>
      <c r="AH101" s="248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</row>
    <row r="102" spans="1:54" ht="15.75">
      <c r="A102" s="102"/>
      <c r="B102" s="109"/>
      <c r="C102" s="109"/>
      <c r="D102" s="109"/>
      <c r="E102" s="110"/>
      <c r="F102" s="110"/>
      <c r="G102" s="110"/>
      <c r="H102" s="110"/>
      <c r="I102" s="110"/>
      <c r="J102" s="110"/>
      <c r="K102" s="110"/>
      <c r="L102" s="110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2"/>
      <c r="AH102" s="248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</row>
    <row r="103" spans="1:54" ht="15.75">
      <c r="A103" s="102"/>
      <c r="B103" s="109"/>
      <c r="C103" s="109"/>
      <c r="D103" s="109"/>
      <c r="E103" s="110"/>
      <c r="F103" s="110"/>
      <c r="G103" s="110"/>
      <c r="H103" s="110"/>
      <c r="I103" s="110"/>
      <c r="J103" s="110"/>
      <c r="K103" s="110"/>
      <c r="L103" s="110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2"/>
      <c r="AH103" s="248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</row>
    <row r="104" spans="1:54" ht="15.75">
      <c r="A104" s="102"/>
      <c r="B104" s="109"/>
      <c r="C104" s="109"/>
      <c r="D104" s="109"/>
      <c r="E104" s="110"/>
      <c r="F104" s="110"/>
      <c r="G104" s="110"/>
      <c r="H104" s="110"/>
      <c r="I104" s="110"/>
      <c r="J104" s="110"/>
      <c r="K104" s="110"/>
      <c r="L104" s="110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2"/>
      <c r="AH104" s="248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</row>
    <row r="105" spans="1:54" ht="15.75">
      <c r="A105" s="102"/>
      <c r="B105" s="109"/>
      <c r="C105" s="109"/>
      <c r="D105" s="109"/>
      <c r="E105" s="110"/>
      <c r="F105" s="110"/>
      <c r="G105" s="110"/>
      <c r="H105" s="110"/>
      <c r="I105" s="110"/>
      <c r="J105" s="110"/>
      <c r="K105" s="110"/>
      <c r="L105" s="110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2"/>
      <c r="AH105" s="248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</row>
    <row r="106" spans="1:54" ht="15.75">
      <c r="A106" s="102"/>
      <c r="B106" s="109"/>
      <c r="C106" s="109"/>
      <c r="D106" s="109"/>
      <c r="E106" s="110"/>
      <c r="F106" s="110"/>
      <c r="G106" s="110"/>
      <c r="H106" s="110"/>
      <c r="I106" s="110"/>
      <c r="J106" s="110"/>
      <c r="K106" s="110"/>
      <c r="L106" s="110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2"/>
      <c r="AH106" s="248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</row>
    <row r="107" spans="1:54" ht="15.75">
      <c r="A107" s="102"/>
      <c r="B107" s="109"/>
      <c r="C107" s="109"/>
      <c r="D107" s="109"/>
      <c r="E107" s="110"/>
      <c r="F107" s="110"/>
      <c r="G107" s="110"/>
      <c r="H107" s="110"/>
      <c r="I107" s="110"/>
      <c r="J107" s="110"/>
      <c r="K107" s="110"/>
      <c r="L107" s="110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2"/>
      <c r="AH107" s="248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</row>
    <row r="108" spans="1:54" ht="15.75">
      <c r="A108" s="102"/>
      <c r="B108" s="109"/>
      <c r="C108" s="109"/>
      <c r="D108" s="109"/>
      <c r="E108" s="110"/>
      <c r="F108" s="110"/>
      <c r="G108" s="110"/>
      <c r="H108" s="110"/>
      <c r="I108" s="110"/>
      <c r="J108" s="110"/>
      <c r="K108" s="110"/>
      <c r="L108" s="110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2"/>
      <c r="AH108" s="248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</row>
    <row r="109" spans="1:54" ht="15.75">
      <c r="A109" s="102"/>
      <c r="B109" s="109"/>
      <c r="C109" s="109"/>
      <c r="D109" s="109"/>
      <c r="E109" s="110"/>
      <c r="F109" s="110"/>
      <c r="G109" s="110"/>
      <c r="H109" s="110"/>
      <c r="I109" s="110"/>
      <c r="J109" s="110"/>
      <c r="K109" s="110"/>
      <c r="L109" s="110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2"/>
      <c r="AH109" s="248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</row>
    <row r="110" spans="1:54" ht="15.75">
      <c r="A110" s="102"/>
      <c r="B110" s="109"/>
      <c r="C110" s="109"/>
      <c r="D110" s="109"/>
      <c r="E110" s="110"/>
      <c r="F110" s="110"/>
      <c r="G110" s="110"/>
      <c r="H110" s="110"/>
      <c r="I110" s="110"/>
      <c r="J110" s="110"/>
      <c r="K110" s="110"/>
      <c r="L110" s="110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2"/>
      <c r="AH110" s="248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</row>
    <row r="111" spans="1:54" ht="15.75">
      <c r="A111" s="102"/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2"/>
      <c r="AH111" s="248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</row>
    <row r="112" spans="1:54" ht="15.75">
      <c r="A112" s="102"/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2"/>
      <c r="AH112" s="248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</row>
    <row r="113" spans="1:54" ht="15.75">
      <c r="A113" s="102"/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2"/>
      <c r="AH113" s="248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</row>
    <row r="114" spans="1:54" ht="15.75">
      <c r="A114" s="102"/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2"/>
      <c r="AH114" s="248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</row>
    <row r="115" spans="1:34" ht="15.75">
      <c r="A115" s="102"/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2"/>
      <c r="AH115" s="248"/>
    </row>
    <row r="116" spans="1:34" ht="15.75">
      <c r="A116" s="102"/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2"/>
      <c r="AH116" s="248"/>
    </row>
    <row r="117" spans="1:34" ht="15.75">
      <c r="A117" s="102"/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2"/>
      <c r="AH117" s="248"/>
    </row>
  </sheetData>
  <sheetProtection/>
  <mergeCells count="99">
    <mergeCell ref="I12:I13"/>
    <mergeCell ref="A1:M1"/>
    <mergeCell ref="A2:N2"/>
    <mergeCell ref="A3:Q3"/>
    <mergeCell ref="A4:S4"/>
    <mergeCell ref="A5:O5"/>
    <mergeCell ref="A6:L6"/>
    <mergeCell ref="Q12:Q13"/>
    <mergeCell ref="AC11:AF11"/>
    <mergeCell ref="A10:A13"/>
    <mergeCell ref="B10:B13"/>
    <mergeCell ref="C10:C13"/>
    <mergeCell ref="E10:L10"/>
    <mergeCell ref="M10:T10"/>
    <mergeCell ref="U10:AB10"/>
    <mergeCell ref="E12:E13"/>
    <mergeCell ref="F12:G12"/>
    <mergeCell ref="H12:H13"/>
    <mergeCell ref="AC10:AF10"/>
    <mergeCell ref="AG10:AG13"/>
    <mergeCell ref="AH10:AH13"/>
    <mergeCell ref="E11:H11"/>
    <mergeCell ref="I11:L11"/>
    <mergeCell ref="M11:P11"/>
    <mergeCell ref="Q11:T11"/>
    <mergeCell ref="U11:X11"/>
    <mergeCell ref="Y11:AB11"/>
    <mergeCell ref="T12:T13"/>
    <mergeCell ref="U12:U13"/>
    <mergeCell ref="V12:W12"/>
    <mergeCell ref="X12:X13"/>
    <mergeCell ref="Y12:Y13"/>
    <mergeCell ref="J12:K12"/>
    <mergeCell ref="L12:L13"/>
    <mergeCell ref="M12:M13"/>
    <mergeCell ref="N12:O12"/>
    <mergeCell ref="P12:P13"/>
    <mergeCell ref="B44:AF44"/>
    <mergeCell ref="B55:AF55"/>
    <mergeCell ref="B61:AF61"/>
    <mergeCell ref="Z12:AA12"/>
    <mergeCell ref="AB12:AB13"/>
    <mergeCell ref="AC12:AC13"/>
    <mergeCell ref="AD12:AE12"/>
    <mergeCell ref="AF12:AF13"/>
    <mergeCell ref="B14:AB14"/>
    <mergeCell ref="R12:S12"/>
    <mergeCell ref="B73:AF73"/>
    <mergeCell ref="M74:O74"/>
    <mergeCell ref="Q74:S74"/>
    <mergeCell ref="U74:W74"/>
    <mergeCell ref="Y74:AA74"/>
    <mergeCell ref="B78:C78"/>
    <mergeCell ref="U77:W77"/>
    <mergeCell ref="Y77:AA77"/>
    <mergeCell ref="A82:C82"/>
    <mergeCell ref="A83:C83"/>
    <mergeCell ref="A84:C84"/>
    <mergeCell ref="A85:C85"/>
    <mergeCell ref="E85:H85"/>
    <mergeCell ref="I85:L85"/>
    <mergeCell ref="M85:P85"/>
    <mergeCell ref="Q85:T85"/>
    <mergeCell ref="U85:X85"/>
    <mergeCell ref="Y85:AB85"/>
    <mergeCell ref="A86:C86"/>
    <mergeCell ref="E86:H86"/>
    <mergeCell ref="I86:L86"/>
    <mergeCell ref="M86:P86"/>
    <mergeCell ref="Q86:T86"/>
    <mergeCell ref="U86:X86"/>
    <mergeCell ref="Y86:AB86"/>
    <mergeCell ref="A87:C87"/>
    <mergeCell ref="E87:H87"/>
    <mergeCell ref="I87:L87"/>
    <mergeCell ref="M87:P87"/>
    <mergeCell ref="Q87:T87"/>
    <mergeCell ref="U87:X87"/>
    <mergeCell ref="Y87:AB87"/>
    <mergeCell ref="AC87:AF87"/>
    <mergeCell ref="A88:T88"/>
    <mergeCell ref="A89:X89"/>
    <mergeCell ref="M75:O75"/>
    <mergeCell ref="Q75:S75"/>
    <mergeCell ref="U75:W75"/>
    <mergeCell ref="Y75:AA75"/>
    <mergeCell ref="B76:AF76"/>
    <mergeCell ref="M77:O77"/>
    <mergeCell ref="Q77:S77"/>
    <mergeCell ref="AK30:AN30"/>
    <mergeCell ref="AL37:AR37"/>
    <mergeCell ref="AN34:AP34"/>
    <mergeCell ref="AN35:AQ35"/>
    <mergeCell ref="AL45:AP45"/>
    <mergeCell ref="U1:AH6"/>
    <mergeCell ref="A7:AH9"/>
    <mergeCell ref="B21:AB21"/>
    <mergeCell ref="B29:AB29"/>
    <mergeCell ref="B43:A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17"/>
  <sheetViews>
    <sheetView zoomScale="50" zoomScaleNormal="50" zoomScalePageLayoutView="0" workbookViewId="0" topLeftCell="A27">
      <selection activeCell="A5" sqref="A5:O5"/>
    </sheetView>
  </sheetViews>
  <sheetFormatPr defaultColWidth="16.8515625" defaultRowHeight="15"/>
  <cols>
    <col min="1" max="1" width="9.421875" style="105" customWidth="1"/>
    <col min="2" max="2" width="45.421875" style="105" customWidth="1"/>
    <col min="3" max="3" width="12.8515625" style="105" customWidth="1"/>
    <col min="4" max="4" width="6.57421875" style="105" hidden="1" customWidth="1"/>
    <col min="5" max="5" width="9.8515625" style="249" customWidth="1"/>
    <col min="6" max="6" width="10.7109375" style="249" customWidth="1"/>
    <col min="7" max="7" width="11.00390625" style="249" customWidth="1"/>
    <col min="8" max="12" width="10.7109375" style="249" customWidth="1"/>
    <col min="13" max="28" width="10.7109375" style="105" customWidth="1"/>
    <col min="29" max="32" width="10.7109375" style="105" hidden="1" customWidth="1"/>
    <col min="33" max="34" width="12.7109375" style="106" customWidth="1"/>
    <col min="35" max="54" width="9.140625" style="104" customWidth="1"/>
    <col min="55" max="78" width="16.8515625" style="104" customWidth="1"/>
    <col min="79" max="16384" width="16.8515625" style="105" customWidth="1"/>
  </cols>
  <sheetData>
    <row r="1" spans="1:54" ht="23.25">
      <c r="A1" s="364" t="s">
        <v>145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01"/>
      <c r="O1" s="101"/>
      <c r="P1" s="102"/>
      <c r="Q1" s="102"/>
      <c r="R1" s="102"/>
      <c r="S1" s="102"/>
      <c r="T1" s="102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23.25">
      <c r="A2" s="364" t="s">
        <v>25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101"/>
      <c r="P2" s="102"/>
      <c r="Q2" s="102"/>
      <c r="R2" s="102"/>
      <c r="S2" s="102"/>
      <c r="T2" s="102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4" ht="23.25">
      <c r="A3" s="364" t="s">
        <v>152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107"/>
      <c r="S3" s="261"/>
      <c r="T3" s="101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4" ht="23.25">
      <c r="A4" s="364" t="s">
        <v>115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102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</row>
    <row r="5" spans="1:54" ht="23.25">
      <c r="A5" s="364" t="s">
        <v>212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02"/>
      <c r="Q5" s="102"/>
      <c r="R5" s="102"/>
      <c r="S5" s="102"/>
      <c r="T5" s="102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</row>
    <row r="6" spans="1:54" ht="23.25">
      <c r="A6" s="364" t="s">
        <v>196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261"/>
      <c r="N6" s="261"/>
      <c r="O6" s="261"/>
      <c r="P6" s="102"/>
      <c r="Q6" s="102"/>
      <c r="R6" s="102"/>
      <c r="S6" s="102"/>
      <c r="T6" s="102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</row>
    <row r="7" spans="1:54" ht="15.75">
      <c r="A7" s="284" t="s">
        <v>211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</row>
    <row r="8" spans="1:54" ht="15.75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</row>
    <row r="9" spans="1:54" ht="1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</row>
    <row r="10" spans="1:54" ht="20.25">
      <c r="A10" s="343" t="s">
        <v>27</v>
      </c>
      <c r="B10" s="343" t="s">
        <v>28</v>
      </c>
      <c r="C10" s="360" t="s">
        <v>29</v>
      </c>
      <c r="D10" s="112"/>
      <c r="E10" s="361" t="s">
        <v>30</v>
      </c>
      <c r="F10" s="362"/>
      <c r="G10" s="362"/>
      <c r="H10" s="362"/>
      <c r="I10" s="362"/>
      <c r="J10" s="362"/>
      <c r="K10" s="362"/>
      <c r="L10" s="363"/>
      <c r="M10" s="341" t="s">
        <v>31</v>
      </c>
      <c r="N10" s="353"/>
      <c r="O10" s="353"/>
      <c r="P10" s="353"/>
      <c r="Q10" s="353"/>
      <c r="R10" s="353"/>
      <c r="S10" s="353"/>
      <c r="T10" s="342"/>
      <c r="U10" s="341" t="s">
        <v>32</v>
      </c>
      <c r="V10" s="353"/>
      <c r="W10" s="353"/>
      <c r="X10" s="353"/>
      <c r="Y10" s="353"/>
      <c r="Z10" s="353"/>
      <c r="AA10" s="353"/>
      <c r="AB10" s="342"/>
      <c r="AC10" s="341" t="s">
        <v>50</v>
      </c>
      <c r="AD10" s="353"/>
      <c r="AE10" s="353"/>
      <c r="AF10" s="342"/>
      <c r="AG10" s="354" t="s">
        <v>33</v>
      </c>
      <c r="AH10" s="354" t="s">
        <v>34</v>
      </c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</row>
    <row r="11" spans="1:54" ht="20.25">
      <c r="A11" s="359"/>
      <c r="B11" s="359"/>
      <c r="C11" s="359"/>
      <c r="D11" s="113"/>
      <c r="E11" s="357" t="s">
        <v>35</v>
      </c>
      <c r="F11" s="358"/>
      <c r="G11" s="358"/>
      <c r="H11" s="350"/>
      <c r="I11" s="349" t="s">
        <v>36</v>
      </c>
      <c r="J11" s="358"/>
      <c r="K11" s="358"/>
      <c r="L11" s="350"/>
      <c r="M11" s="346" t="s">
        <v>37</v>
      </c>
      <c r="N11" s="353"/>
      <c r="O11" s="353"/>
      <c r="P11" s="342"/>
      <c r="Q11" s="341" t="s">
        <v>38</v>
      </c>
      <c r="R11" s="353"/>
      <c r="S11" s="353"/>
      <c r="T11" s="342"/>
      <c r="U11" s="346" t="s">
        <v>39</v>
      </c>
      <c r="V11" s="353"/>
      <c r="W11" s="353"/>
      <c r="X11" s="342"/>
      <c r="Y11" s="341" t="s">
        <v>40</v>
      </c>
      <c r="Z11" s="353"/>
      <c r="AA11" s="353"/>
      <c r="AB11" s="342"/>
      <c r="AC11" s="346" t="s">
        <v>51</v>
      </c>
      <c r="AD11" s="353"/>
      <c r="AE11" s="353"/>
      <c r="AF11" s="342"/>
      <c r="AG11" s="355"/>
      <c r="AH11" s="355"/>
      <c r="AI11" s="111"/>
      <c r="AJ11" s="114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54" ht="20.25">
      <c r="A12" s="359"/>
      <c r="B12" s="359"/>
      <c r="C12" s="359"/>
      <c r="D12" s="113"/>
      <c r="E12" s="351" t="s">
        <v>15</v>
      </c>
      <c r="F12" s="349" t="s">
        <v>41</v>
      </c>
      <c r="G12" s="350"/>
      <c r="H12" s="351" t="s">
        <v>42</v>
      </c>
      <c r="I12" s="351" t="s">
        <v>15</v>
      </c>
      <c r="J12" s="349" t="s">
        <v>41</v>
      </c>
      <c r="K12" s="350"/>
      <c r="L12" s="351" t="s">
        <v>42</v>
      </c>
      <c r="M12" s="345" t="s">
        <v>15</v>
      </c>
      <c r="N12" s="346" t="s">
        <v>41</v>
      </c>
      <c r="O12" s="342"/>
      <c r="P12" s="345" t="s">
        <v>42</v>
      </c>
      <c r="Q12" s="343" t="s">
        <v>15</v>
      </c>
      <c r="R12" s="341" t="s">
        <v>41</v>
      </c>
      <c r="S12" s="342"/>
      <c r="T12" s="343" t="s">
        <v>42</v>
      </c>
      <c r="U12" s="345" t="s">
        <v>15</v>
      </c>
      <c r="V12" s="346" t="s">
        <v>41</v>
      </c>
      <c r="W12" s="342"/>
      <c r="X12" s="345" t="s">
        <v>42</v>
      </c>
      <c r="Y12" s="343" t="s">
        <v>15</v>
      </c>
      <c r="Z12" s="341" t="s">
        <v>41</v>
      </c>
      <c r="AA12" s="342"/>
      <c r="AB12" s="343" t="s">
        <v>42</v>
      </c>
      <c r="AC12" s="345" t="s">
        <v>15</v>
      </c>
      <c r="AD12" s="346" t="s">
        <v>41</v>
      </c>
      <c r="AE12" s="342"/>
      <c r="AF12" s="345" t="s">
        <v>42</v>
      </c>
      <c r="AG12" s="355"/>
      <c r="AH12" s="355"/>
      <c r="AI12" s="111"/>
      <c r="AJ12" s="114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</row>
    <row r="13" spans="1:54" ht="20.25">
      <c r="A13" s="344"/>
      <c r="B13" s="344"/>
      <c r="C13" s="344"/>
      <c r="D13" s="113"/>
      <c r="E13" s="352"/>
      <c r="F13" s="115" t="s">
        <v>43</v>
      </c>
      <c r="G13" s="116" t="s">
        <v>44</v>
      </c>
      <c r="H13" s="352"/>
      <c r="I13" s="352"/>
      <c r="J13" s="115" t="s">
        <v>43</v>
      </c>
      <c r="K13" s="116" t="s">
        <v>44</v>
      </c>
      <c r="L13" s="352"/>
      <c r="M13" s="344"/>
      <c r="N13" s="117" t="s">
        <v>43</v>
      </c>
      <c r="O13" s="118" t="s">
        <v>44</v>
      </c>
      <c r="P13" s="344"/>
      <c r="Q13" s="344"/>
      <c r="R13" s="113" t="s">
        <v>43</v>
      </c>
      <c r="S13" s="112" t="s">
        <v>44</v>
      </c>
      <c r="T13" s="344"/>
      <c r="U13" s="344"/>
      <c r="V13" s="117" t="s">
        <v>43</v>
      </c>
      <c r="W13" s="118" t="s">
        <v>44</v>
      </c>
      <c r="X13" s="344"/>
      <c r="Y13" s="344"/>
      <c r="Z13" s="113" t="s">
        <v>43</v>
      </c>
      <c r="AA13" s="112" t="s">
        <v>44</v>
      </c>
      <c r="AB13" s="344"/>
      <c r="AC13" s="344"/>
      <c r="AD13" s="117" t="s">
        <v>43</v>
      </c>
      <c r="AE13" s="118" t="s">
        <v>44</v>
      </c>
      <c r="AF13" s="344"/>
      <c r="AG13" s="356"/>
      <c r="AH13" s="356"/>
      <c r="AI13" s="111"/>
      <c r="AJ13" s="114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</row>
    <row r="14" spans="1:54" ht="36.75" customHeight="1">
      <c r="A14" s="119" t="s">
        <v>0</v>
      </c>
      <c r="B14" s="347" t="s">
        <v>171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120"/>
      <c r="AD14" s="120"/>
      <c r="AE14" s="120"/>
      <c r="AF14" s="120"/>
      <c r="AG14" s="121">
        <f>SUM(AG15:AG20)</f>
        <v>160</v>
      </c>
      <c r="AH14" s="121">
        <f>SUM(AH15:AH20)</f>
        <v>13</v>
      </c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</row>
    <row r="15" spans="1:78" s="132" customFormat="1" ht="60" customHeight="1">
      <c r="A15" s="123">
        <v>1</v>
      </c>
      <c r="B15" s="124" t="s">
        <v>141</v>
      </c>
      <c r="C15" s="125" t="s">
        <v>9</v>
      </c>
      <c r="D15" s="125"/>
      <c r="E15" s="126"/>
      <c r="F15" s="126">
        <v>15</v>
      </c>
      <c r="G15" s="126" t="s">
        <v>159</v>
      </c>
      <c r="H15" s="126">
        <v>2</v>
      </c>
      <c r="I15" s="127"/>
      <c r="J15" s="127">
        <v>15</v>
      </c>
      <c r="K15" s="127" t="s">
        <v>159</v>
      </c>
      <c r="L15" s="127">
        <v>2</v>
      </c>
      <c r="M15" s="126"/>
      <c r="N15" s="126">
        <v>15</v>
      </c>
      <c r="O15" s="126" t="s">
        <v>159</v>
      </c>
      <c r="P15" s="126">
        <v>2</v>
      </c>
      <c r="Q15" s="125"/>
      <c r="R15" s="125">
        <v>15</v>
      </c>
      <c r="S15" s="125" t="s">
        <v>159</v>
      </c>
      <c r="T15" s="127">
        <v>2</v>
      </c>
      <c r="U15" s="126"/>
      <c r="V15" s="126"/>
      <c r="W15" s="126"/>
      <c r="X15" s="126"/>
      <c r="Y15" s="125"/>
      <c r="Z15" s="125"/>
      <c r="AA15" s="125"/>
      <c r="AB15" s="125"/>
      <c r="AC15" s="128"/>
      <c r="AD15" s="128"/>
      <c r="AE15" s="128"/>
      <c r="AF15" s="128"/>
      <c r="AG15" s="129">
        <f>SUM(E15,F15,I15,J15,M15,N15,Q15,R15,U15,V15,Y15,Z15)</f>
        <v>60</v>
      </c>
      <c r="AH15" s="129">
        <f>SUM(H15,L15,P15,T15,X15,AB15)</f>
        <v>8</v>
      </c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</row>
    <row r="16" spans="1:78" s="132" customFormat="1" ht="60" customHeight="1">
      <c r="A16" s="258">
        <v>2</v>
      </c>
      <c r="B16" s="134" t="s">
        <v>2</v>
      </c>
      <c r="C16" s="135" t="s">
        <v>11</v>
      </c>
      <c r="D16" s="136"/>
      <c r="E16" s="137"/>
      <c r="F16" s="137">
        <v>20</v>
      </c>
      <c r="G16" s="137" t="s">
        <v>3</v>
      </c>
      <c r="H16" s="137">
        <v>0</v>
      </c>
      <c r="I16" s="138"/>
      <c r="J16" s="138">
        <v>20</v>
      </c>
      <c r="K16" s="138" t="s">
        <v>3</v>
      </c>
      <c r="L16" s="138">
        <v>0</v>
      </c>
      <c r="M16" s="139"/>
      <c r="N16" s="139"/>
      <c r="O16" s="139"/>
      <c r="P16" s="139"/>
      <c r="Q16" s="140"/>
      <c r="R16" s="140"/>
      <c r="S16" s="140"/>
      <c r="T16" s="140"/>
      <c r="U16" s="139"/>
      <c r="V16" s="139"/>
      <c r="W16" s="139"/>
      <c r="X16" s="139"/>
      <c r="Y16" s="140"/>
      <c r="Z16" s="140"/>
      <c r="AA16" s="140"/>
      <c r="AB16" s="140"/>
      <c r="AC16" s="139"/>
      <c r="AD16" s="139"/>
      <c r="AE16" s="139"/>
      <c r="AF16" s="139"/>
      <c r="AG16" s="141">
        <f>SUM(E16,F16,I16,J16,M16,N16,Q16,R16,U16,V16,Y16,Z16)</f>
        <v>40</v>
      </c>
      <c r="AH16" s="141">
        <f>SUM(H16,L16,P16,T16,X16,AB16)</f>
        <v>0</v>
      </c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</row>
    <row r="17" spans="1:78" s="132" customFormat="1" ht="60" customHeight="1">
      <c r="A17" s="258">
        <v>3</v>
      </c>
      <c r="B17" s="142" t="s">
        <v>163</v>
      </c>
      <c r="C17" s="143" t="s">
        <v>11</v>
      </c>
      <c r="D17" s="144"/>
      <c r="E17" s="145">
        <v>15</v>
      </c>
      <c r="F17" s="137"/>
      <c r="G17" s="137"/>
      <c r="H17" s="137">
        <v>1</v>
      </c>
      <c r="I17" s="138"/>
      <c r="J17" s="138"/>
      <c r="K17" s="138"/>
      <c r="L17" s="138"/>
      <c r="M17" s="139"/>
      <c r="N17" s="139"/>
      <c r="O17" s="139"/>
      <c r="P17" s="139"/>
      <c r="Q17" s="140"/>
      <c r="R17" s="140"/>
      <c r="S17" s="140"/>
      <c r="T17" s="140"/>
      <c r="U17" s="139"/>
      <c r="V17" s="139"/>
      <c r="W17" s="139"/>
      <c r="X17" s="139"/>
      <c r="Y17" s="140"/>
      <c r="Z17" s="140"/>
      <c r="AA17" s="140"/>
      <c r="AB17" s="140"/>
      <c r="AC17" s="139"/>
      <c r="AD17" s="139"/>
      <c r="AE17" s="139"/>
      <c r="AF17" s="139"/>
      <c r="AG17" s="141">
        <f>SUM(E17,F17,I17,J17,M17,N17,Q17,R17,U17,V17,Y17,Z17)</f>
        <v>15</v>
      </c>
      <c r="AH17" s="141">
        <f>SUM(H17,L17,P17,T17,X17,AB17)</f>
        <v>1</v>
      </c>
      <c r="AI17" s="146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</row>
    <row r="18" spans="1:78" s="132" customFormat="1" ht="60" customHeight="1">
      <c r="A18" s="258">
        <v>4</v>
      </c>
      <c r="B18" s="142" t="s">
        <v>5</v>
      </c>
      <c r="C18" s="147" t="s">
        <v>11</v>
      </c>
      <c r="D18" s="144"/>
      <c r="E18" s="145"/>
      <c r="F18" s="137"/>
      <c r="G18" s="137"/>
      <c r="H18" s="137"/>
      <c r="I18" s="138"/>
      <c r="J18" s="138"/>
      <c r="K18" s="138"/>
      <c r="L18" s="138"/>
      <c r="M18" s="139"/>
      <c r="N18" s="139"/>
      <c r="O18" s="139"/>
      <c r="P18" s="139"/>
      <c r="Q18" s="140">
        <v>5</v>
      </c>
      <c r="R18" s="140">
        <v>10</v>
      </c>
      <c r="S18" s="140" t="s">
        <v>137</v>
      </c>
      <c r="T18" s="140">
        <v>1</v>
      </c>
      <c r="U18" s="139"/>
      <c r="V18" s="139"/>
      <c r="W18" s="139"/>
      <c r="X18" s="139"/>
      <c r="Y18" s="140"/>
      <c r="Z18" s="140"/>
      <c r="AA18" s="140"/>
      <c r="AB18" s="140"/>
      <c r="AC18" s="139"/>
      <c r="AD18" s="139"/>
      <c r="AE18" s="139"/>
      <c r="AF18" s="139"/>
      <c r="AG18" s="141">
        <f>SUM(E18,F18,I18,J18,M18,N18,Q18,R18,U18,V18,Y18,Z18)</f>
        <v>15</v>
      </c>
      <c r="AH18" s="141">
        <v>1</v>
      </c>
      <c r="AI18" s="146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</row>
    <row r="19" spans="1:78" s="132" customFormat="1" ht="60" customHeight="1">
      <c r="A19" s="258">
        <v>5</v>
      </c>
      <c r="B19" s="142" t="s">
        <v>194</v>
      </c>
      <c r="C19" s="148" t="s">
        <v>11</v>
      </c>
      <c r="D19" s="144"/>
      <c r="E19" s="145">
        <v>15</v>
      </c>
      <c r="F19" s="137"/>
      <c r="G19" s="137"/>
      <c r="H19" s="137">
        <v>1</v>
      </c>
      <c r="I19" s="138"/>
      <c r="J19" s="138"/>
      <c r="K19" s="138"/>
      <c r="L19" s="138"/>
      <c r="M19" s="139"/>
      <c r="N19" s="139"/>
      <c r="O19" s="139"/>
      <c r="P19" s="139"/>
      <c r="Q19" s="140"/>
      <c r="R19" s="140"/>
      <c r="S19" s="140"/>
      <c r="T19" s="140"/>
      <c r="U19" s="139"/>
      <c r="V19" s="139"/>
      <c r="W19" s="139"/>
      <c r="X19" s="139"/>
      <c r="Y19" s="140"/>
      <c r="Z19" s="140"/>
      <c r="AA19" s="140"/>
      <c r="AB19" s="140"/>
      <c r="AC19" s="139"/>
      <c r="AD19" s="139"/>
      <c r="AE19" s="139"/>
      <c r="AF19" s="139"/>
      <c r="AG19" s="141">
        <f>SUM(E19,F19,I19,J19,M19,N19,Q19,R19,U19,V19,Y19,Z19)</f>
        <v>15</v>
      </c>
      <c r="AH19" s="141">
        <f>SUM(H19,L19,P19,T19,X19,AB19)</f>
        <v>1</v>
      </c>
      <c r="AI19" s="146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</row>
    <row r="20" spans="1:78" s="132" customFormat="1" ht="60" customHeight="1">
      <c r="A20" s="258">
        <v>6</v>
      </c>
      <c r="B20" s="142" t="s">
        <v>18</v>
      </c>
      <c r="C20" s="149" t="s">
        <v>11</v>
      </c>
      <c r="D20" s="144"/>
      <c r="E20" s="145"/>
      <c r="F20" s="137">
        <v>15</v>
      </c>
      <c r="G20" s="137" t="s">
        <v>137</v>
      </c>
      <c r="H20" s="137">
        <v>2</v>
      </c>
      <c r="I20" s="138"/>
      <c r="J20" s="138"/>
      <c r="K20" s="138"/>
      <c r="L20" s="138"/>
      <c r="M20" s="139"/>
      <c r="N20" s="139"/>
      <c r="O20" s="139"/>
      <c r="P20" s="139"/>
      <c r="Q20" s="140"/>
      <c r="R20" s="140"/>
      <c r="S20" s="140"/>
      <c r="T20" s="140"/>
      <c r="U20" s="139"/>
      <c r="V20" s="139"/>
      <c r="W20" s="139"/>
      <c r="X20" s="139"/>
      <c r="Y20" s="140"/>
      <c r="Z20" s="140"/>
      <c r="AA20" s="140"/>
      <c r="AB20" s="140"/>
      <c r="AC20" s="139"/>
      <c r="AD20" s="139"/>
      <c r="AE20" s="139"/>
      <c r="AF20" s="139"/>
      <c r="AG20" s="141">
        <f>SUM(E20,F20,I20,J20,M20,N20,Q20,R20,U20,V20,Y20,Z20)</f>
        <v>15</v>
      </c>
      <c r="AH20" s="141">
        <f>SUM(H20,L20,P20,T20,X20,AB20)</f>
        <v>2</v>
      </c>
      <c r="AI20" s="146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</row>
    <row r="21" spans="1:78" s="132" customFormat="1" ht="36.75" customHeight="1">
      <c r="A21" s="150" t="s">
        <v>6</v>
      </c>
      <c r="B21" s="286" t="s">
        <v>172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151"/>
      <c r="AD21" s="151"/>
      <c r="AE21" s="151"/>
      <c r="AF21" s="151"/>
      <c r="AG21" s="152">
        <f>SUM(AG22:AG28)</f>
        <v>379</v>
      </c>
      <c r="AH21" s="152">
        <f>SUM(AH22:AH28)</f>
        <v>58</v>
      </c>
      <c r="AI21" s="153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</row>
    <row r="22" spans="1:78" s="132" customFormat="1" ht="60" customHeight="1">
      <c r="A22" s="123">
        <v>1</v>
      </c>
      <c r="B22" s="155" t="s">
        <v>56</v>
      </c>
      <c r="C22" s="251" t="s">
        <v>197</v>
      </c>
      <c r="D22" s="157"/>
      <c r="E22" s="126"/>
      <c r="F22" s="126">
        <v>53</v>
      </c>
      <c r="G22" s="126" t="s">
        <v>12</v>
      </c>
      <c r="H22" s="126">
        <v>9</v>
      </c>
      <c r="I22" s="127"/>
      <c r="J22" s="127">
        <v>30</v>
      </c>
      <c r="K22" s="127" t="s">
        <v>12</v>
      </c>
      <c r="L22" s="127">
        <v>4</v>
      </c>
      <c r="M22" s="126"/>
      <c r="N22" s="126">
        <v>15</v>
      </c>
      <c r="O22" s="126" t="s">
        <v>12</v>
      </c>
      <c r="P22" s="126">
        <v>2</v>
      </c>
      <c r="Q22" s="125"/>
      <c r="R22" s="125">
        <v>15</v>
      </c>
      <c r="S22" s="125" t="s">
        <v>12</v>
      </c>
      <c r="T22" s="125">
        <v>2</v>
      </c>
      <c r="U22" s="126"/>
      <c r="V22" s="126">
        <v>8</v>
      </c>
      <c r="W22" s="126" t="s">
        <v>12</v>
      </c>
      <c r="X22" s="126">
        <v>1</v>
      </c>
      <c r="Y22" s="125"/>
      <c r="Z22" s="125">
        <v>8</v>
      </c>
      <c r="AA22" s="125" t="s">
        <v>12</v>
      </c>
      <c r="AB22" s="125">
        <v>1</v>
      </c>
      <c r="AC22" s="158"/>
      <c r="AD22" s="158"/>
      <c r="AE22" s="158"/>
      <c r="AF22" s="158"/>
      <c r="AG22" s="129">
        <f aca="true" t="shared" si="0" ref="AG22:AG27">SUM(E22,F22,I22,J22,M22,N22,Q22,R22,U22,V22,Y22,Z22)</f>
        <v>129</v>
      </c>
      <c r="AH22" s="129">
        <f aca="true" t="shared" si="1" ref="AH22:AH27">SUM(H22,L22,P22,T22,X22,AB22)</f>
        <v>19</v>
      </c>
      <c r="AI22" s="153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</row>
    <row r="23" spans="1:78" s="132" customFormat="1" ht="60" customHeight="1">
      <c r="A23" s="123">
        <v>2</v>
      </c>
      <c r="B23" s="155" t="s">
        <v>57</v>
      </c>
      <c r="C23" s="251" t="s">
        <v>197</v>
      </c>
      <c r="D23" s="125"/>
      <c r="E23" s="126"/>
      <c r="F23" s="126">
        <v>8</v>
      </c>
      <c r="G23" s="126" t="s">
        <v>12</v>
      </c>
      <c r="H23" s="126">
        <v>2</v>
      </c>
      <c r="I23" s="127"/>
      <c r="J23" s="127">
        <v>8</v>
      </c>
      <c r="K23" s="127" t="s">
        <v>12</v>
      </c>
      <c r="L23" s="127">
        <v>2</v>
      </c>
      <c r="M23" s="126"/>
      <c r="N23" s="126">
        <v>8</v>
      </c>
      <c r="O23" s="126" t="s">
        <v>12</v>
      </c>
      <c r="P23" s="126">
        <v>1</v>
      </c>
      <c r="Q23" s="125"/>
      <c r="R23" s="125">
        <v>8</v>
      </c>
      <c r="S23" s="125" t="s">
        <v>12</v>
      </c>
      <c r="T23" s="125">
        <v>1</v>
      </c>
      <c r="U23" s="126"/>
      <c r="V23" s="126">
        <v>8</v>
      </c>
      <c r="W23" s="126" t="s">
        <v>12</v>
      </c>
      <c r="X23" s="126">
        <v>1</v>
      </c>
      <c r="Y23" s="125"/>
      <c r="Z23" s="125">
        <v>8</v>
      </c>
      <c r="AA23" s="125" t="s">
        <v>12</v>
      </c>
      <c r="AB23" s="125">
        <v>1</v>
      </c>
      <c r="AC23" s="158"/>
      <c r="AD23" s="158"/>
      <c r="AE23" s="158"/>
      <c r="AF23" s="158"/>
      <c r="AG23" s="129">
        <f t="shared" si="0"/>
        <v>48</v>
      </c>
      <c r="AH23" s="129">
        <f t="shared" si="1"/>
        <v>8</v>
      </c>
      <c r="AI23" s="153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</row>
    <row r="24" spans="1:78" s="132" customFormat="1" ht="60" customHeight="1">
      <c r="A24" s="123">
        <v>3</v>
      </c>
      <c r="B24" s="155" t="s">
        <v>58</v>
      </c>
      <c r="C24" s="251" t="s">
        <v>197</v>
      </c>
      <c r="D24" s="157"/>
      <c r="E24" s="126"/>
      <c r="F24" s="126">
        <v>15</v>
      </c>
      <c r="G24" s="126" t="s">
        <v>12</v>
      </c>
      <c r="H24" s="126">
        <v>2</v>
      </c>
      <c r="I24" s="127"/>
      <c r="J24" s="127">
        <v>15</v>
      </c>
      <c r="K24" s="127" t="s">
        <v>12</v>
      </c>
      <c r="L24" s="127">
        <v>2</v>
      </c>
      <c r="M24" s="126"/>
      <c r="N24" s="126"/>
      <c r="O24" s="126"/>
      <c r="P24" s="126"/>
      <c r="Q24" s="125"/>
      <c r="R24" s="125">
        <v>8</v>
      </c>
      <c r="S24" s="125" t="s">
        <v>12</v>
      </c>
      <c r="T24" s="125">
        <v>1</v>
      </c>
      <c r="U24" s="126"/>
      <c r="V24" s="126">
        <v>8</v>
      </c>
      <c r="W24" s="126" t="s">
        <v>12</v>
      </c>
      <c r="X24" s="126">
        <v>1</v>
      </c>
      <c r="Y24" s="125"/>
      <c r="Z24" s="125">
        <v>8</v>
      </c>
      <c r="AA24" s="125" t="s">
        <v>12</v>
      </c>
      <c r="AB24" s="125">
        <v>1</v>
      </c>
      <c r="AC24" s="158"/>
      <c r="AD24" s="158"/>
      <c r="AE24" s="158"/>
      <c r="AF24" s="158"/>
      <c r="AG24" s="129">
        <f t="shared" si="0"/>
        <v>54</v>
      </c>
      <c r="AH24" s="129">
        <f t="shared" si="1"/>
        <v>7</v>
      </c>
      <c r="AI24" s="153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</row>
    <row r="25" spans="1:78" s="132" customFormat="1" ht="60" customHeight="1">
      <c r="A25" s="123">
        <v>4</v>
      </c>
      <c r="B25" s="155" t="s">
        <v>59</v>
      </c>
      <c r="C25" s="156" t="s">
        <v>11</v>
      </c>
      <c r="D25" s="157"/>
      <c r="E25" s="126"/>
      <c r="F25" s="126"/>
      <c r="G25" s="126"/>
      <c r="H25" s="126"/>
      <c r="I25" s="127"/>
      <c r="J25" s="127"/>
      <c r="K25" s="127"/>
      <c r="L25" s="127"/>
      <c r="M25" s="126"/>
      <c r="N25" s="126">
        <v>8</v>
      </c>
      <c r="O25" s="126" t="s">
        <v>12</v>
      </c>
      <c r="P25" s="126">
        <v>1</v>
      </c>
      <c r="Q25" s="125"/>
      <c r="R25" s="125"/>
      <c r="S25" s="125"/>
      <c r="T25" s="125"/>
      <c r="U25" s="126"/>
      <c r="V25" s="126"/>
      <c r="W25" s="126"/>
      <c r="X25" s="126"/>
      <c r="Y25" s="125"/>
      <c r="Z25" s="125"/>
      <c r="AA25" s="125"/>
      <c r="AB25" s="125"/>
      <c r="AC25" s="158"/>
      <c r="AD25" s="158"/>
      <c r="AE25" s="158"/>
      <c r="AF25" s="158"/>
      <c r="AG25" s="129">
        <f t="shared" si="0"/>
        <v>8</v>
      </c>
      <c r="AH25" s="129">
        <f t="shared" si="1"/>
        <v>1</v>
      </c>
      <c r="AI25" s="153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</row>
    <row r="26" spans="1:78" s="132" customFormat="1" ht="60" customHeight="1">
      <c r="A26" s="123">
        <v>5</v>
      </c>
      <c r="B26" s="155" t="s">
        <v>60</v>
      </c>
      <c r="C26" s="251" t="s">
        <v>198</v>
      </c>
      <c r="D26" s="157"/>
      <c r="E26" s="126">
        <v>8</v>
      </c>
      <c r="F26" s="126">
        <v>38</v>
      </c>
      <c r="G26" s="126" t="s">
        <v>12</v>
      </c>
      <c r="H26" s="126">
        <v>4</v>
      </c>
      <c r="I26" s="127">
        <v>8</v>
      </c>
      <c r="J26" s="127">
        <v>15</v>
      </c>
      <c r="K26" s="127" t="s">
        <v>12</v>
      </c>
      <c r="L26" s="127">
        <v>3</v>
      </c>
      <c r="M26" s="126"/>
      <c r="N26" s="126">
        <v>8</v>
      </c>
      <c r="O26" s="126" t="s">
        <v>12</v>
      </c>
      <c r="P26" s="126">
        <v>1</v>
      </c>
      <c r="Q26" s="125"/>
      <c r="R26" s="125"/>
      <c r="S26" s="125"/>
      <c r="T26" s="125"/>
      <c r="U26" s="126"/>
      <c r="V26" s="126"/>
      <c r="W26" s="126"/>
      <c r="X26" s="126"/>
      <c r="Y26" s="125"/>
      <c r="Z26" s="125"/>
      <c r="AA26" s="125"/>
      <c r="AB26" s="125"/>
      <c r="AC26" s="158"/>
      <c r="AD26" s="158"/>
      <c r="AE26" s="158"/>
      <c r="AF26" s="158"/>
      <c r="AG26" s="129">
        <f t="shared" si="0"/>
        <v>77</v>
      </c>
      <c r="AH26" s="129">
        <f t="shared" si="1"/>
        <v>8</v>
      </c>
      <c r="AI26" s="153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</row>
    <row r="27" spans="1:78" s="132" customFormat="1" ht="60" customHeight="1">
      <c r="A27" s="123">
        <v>6</v>
      </c>
      <c r="B27" s="155" t="s">
        <v>61</v>
      </c>
      <c r="C27" s="251" t="s">
        <v>197</v>
      </c>
      <c r="D27" s="157"/>
      <c r="E27" s="126"/>
      <c r="F27" s="126">
        <v>8</v>
      </c>
      <c r="G27" s="126" t="s">
        <v>12</v>
      </c>
      <c r="H27" s="126">
        <v>3</v>
      </c>
      <c r="I27" s="127"/>
      <c r="J27" s="127">
        <v>8</v>
      </c>
      <c r="K27" s="127" t="s">
        <v>12</v>
      </c>
      <c r="L27" s="127">
        <v>3</v>
      </c>
      <c r="M27" s="126"/>
      <c r="N27" s="126">
        <v>8</v>
      </c>
      <c r="O27" s="126" t="s">
        <v>12</v>
      </c>
      <c r="P27" s="126">
        <v>2</v>
      </c>
      <c r="Q27" s="125"/>
      <c r="R27" s="125">
        <v>8</v>
      </c>
      <c r="S27" s="125" t="s">
        <v>12</v>
      </c>
      <c r="T27" s="125">
        <v>1</v>
      </c>
      <c r="U27" s="126"/>
      <c r="V27" s="126"/>
      <c r="W27" s="126"/>
      <c r="X27" s="126"/>
      <c r="Y27" s="125"/>
      <c r="Z27" s="125">
        <v>8</v>
      </c>
      <c r="AA27" s="125" t="s">
        <v>12</v>
      </c>
      <c r="AB27" s="125">
        <v>1</v>
      </c>
      <c r="AC27" s="158"/>
      <c r="AD27" s="158"/>
      <c r="AE27" s="158"/>
      <c r="AF27" s="158"/>
      <c r="AG27" s="129">
        <f t="shared" si="0"/>
        <v>40</v>
      </c>
      <c r="AH27" s="129">
        <f t="shared" si="1"/>
        <v>10</v>
      </c>
      <c r="AI27" s="153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</row>
    <row r="28" spans="1:78" s="132" customFormat="1" ht="60" customHeight="1">
      <c r="A28" s="123">
        <v>7</v>
      </c>
      <c r="B28" s="155" t="s">
        <v>179</v>
      </c>
      <c r="C28" s="156" t="s">
        <v>199</v>
      </c>
      <c r="D28" s="157"/>
      <c r="E28" s="126"/>
      <c r="F28" s="126">
        <v>15</v>
      </c>
      <c r="G28" s="126" t="s">
        <v>12</v>
      </c>
      <c r="H28" s="126">
        <v>3</v>
      </c>
      <c r="I28" s="127"/>
      <c r="J28" s="127">
        <v>8</v>
      </c>
      <c r="K28" s="127" t="s">
        <v>12</v>
      </c>
      <c r="L28" s="127">
        <v>2</v>
      </c>
      <c r="M28" s="126"/>
      <c r="N28" s="126"/>
      <c r="O28" s="126"/>
      <c r="P28" s="126"/>
      <c r="Q28" s="125"/>
      <c r="R28" s="125"/>
      <c r="S28" s="125"/>
      <c r="T28" s="125"/>
      <c r="U28" s="159"/>
      <c r="V28" s="159"/>
      <c r="W28" s="159"/>
      <c r="X28" s="159"/>
      <c r="Y28" s="160"/>
      <c r="Z28" s="160"/>
      <c r="AA28" s="160"/>
      <c r="AB28" s="160"/>
      <c r="AC28" s="128"/>
      <c r="AD28" s="128"/>
      <c r="AE28" s="128"/>
      <c r="AF28" s="128"/>
      <c r="AG28" s="129">
        <f>SUM(E28,F28,I28,J28,M28,N28,Q28,R28,U28,V28,Y28,Z28)</f>
        <v>23</v>
      </c>
      <c r="AH28" s="129">
        <f>SUM(H28,L28,P28,T28,X28,AB28)</f>
        <v>5</v>
      </c>
      <c r="AI28" s="153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</row>
    <row r="29" spans="1:78" s="132" customFormat="1" ht="36" customHeight="1">
      <c r="A29" s="161" t="s">
        <v>7</v>
      </c>
      <c r="B29" s="288" t="s">
        <v>187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62"/>
      <c r="AD29" s="162"/>
      <c r="AE29" s="162"/>
      <c r="AF29" s="162"/>
      <c r="AG29" s="163">
        <f>SUM(AG30:AG42)</f>
        <v>267</v>
      </c>
      <c r="AH29" s="163">
        <f>SUM(AH30:AH42)</f>
        <v>48</v>
      </c>
      <c r="AI29" s="164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</row>
    <row r="30" spans="1:78" s="167" customFormat="1" ht="60" customHeight="1">
      <c r="A30" s="123">
        <v>1</v>
      </c>
      <c r="B30" s="165" t="s">
        <v>170</v>
      </c>
      <c r="C30" s="125" t="s">
        <v>67</v>
      </c>
      <c r="D30" s="125"/>
      <c r="E30" s="126"/>
      <c r="F30" s="126"/>
      <c r="G30" s="126"/>
      <c r="H30" s="126"/>
      <c r="I30" s="127"/>
      <c r="J30" s="127"/>
      <c r="K30" s="127"/>
      <c r="L30" s="127"/>
      <c r="M30" s="126">
        <v>8</v>
      </c>
      <c r="N30" s="126">
        <v>8</v>
      </c>
      <c r="O30" s="126" t="s">
        <v>0</v>
      </c>
      <c r="P30" s="126">
        <v>2</v>
      </c>
      <c r="Q30" s="125"/>
      <c r="R30" s="125">
        <v>15</v>
      </c>
      <c r="S30" s="125" t="s">
        <v>0</v>
      </c>
      <c r="T30" s="125">
        <v>2</v>
      </c>
      <c r="U30" s="126"/>
      <c r="V30" s="126">
        <v>15</v>
      </c>
      <c r="W30" s="126" t="s">
        <v>0</v>
      </c>
      <c r="X30" s="126">
        <v>2</v>
      </c>
      <c r="Y30" s="125"/>
      <c r="Z30" s="125"/>
      <c r="AA30" s="125"/>
      <c r="AB30" s="125"/>
      <c r="AC30" s="128"/>
      <c r="AD30" s="128"/>
      <c r="AE30" s="128"/>
      <c r="AF30" s="128"/>
      <c r="AG30" s="129">
        <f aca="true" t="shared" si="2" ref="AG30:AG37">SUM(E30,F30,I30,J30,M30,N30,Q30,R30,U30,V30,Y30,Z30)</f>
        <v>46</v>
      </c>
      <c r="AH30" s="129">
        <f aca="true" t="shared" si="3" ref="AH30:AH37">SUM(H30,L30,P30,T30,X30,AB30)</f>
        <v>6</v>
      </c>
      <c r="AI30" s="130"/>
      <c r="AJ30" s="130"/>
      <c r="AK30" s="281" t="s">
        <v>202</v>
      </c>
      <c r="AL30" s="281"/>
      <c r="AM30" s="281"/>
      <c r="AN30" s="281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</row>
    <row r="31" spans="1:84" s="168" customFormat="1" ht="60" customHeight="1">
      <c r="A31" s="123">
        <v>2</v>
      </c>
      <c r="B31" s="124" t="s">
        <v>68</v>
      </c>
      <c r="C31" s="125" t="s">
        <v>55</v>
      </c>
      <c r="D31" s="125"/>
      <c r="E31" s="126"/>
      <c r="F31" s="126"/>
      <c r="G31" s="126"/>
      <c r="H31" s="126"/>
      <c r="I31" s="127"/>
      <c r="J31" s="127"/>
      <c r="K31" s="127"/>
      <c r="L31" s="127"/>
      <c r="M31" s="126"/>
      <c r="N31" s="126"/>
      <c r="O31" s="126"/>
      <c r="P31" s="126"/>
      <c r="Q31" s="125"/>
      <c r="R31" s="125"/>
      <c r="S31" s="125"/>
      <c r="T31" s="125"/>
      <c r="U31" s="126">
        <v>8</v>
      </c>
      <c r="V31" s="126">
        <v>8</v>
      </c>
      <c r="W31" s="126" t="s">
        <v>0</v>
      </c>
      <c r="X31" s="126">
        <v>2</v>
      </c>
      <c r="Y31" s="125"/>
      <c r="Z31" s="125">
        <v>15</v>
      </c>
      <c r="AA31" s="125" t="s">
        <v>0</v>
      </c>
      <c r="AB31" s="125">
        <v>2</v>
      </c>
      <c r="AC31" s="128"/>
      <c r="AD31" s="128"/>
      <c r="AE31" s="128"/>
      <c r="AF31" s="128"/>
      <c r="AG31" s="129">
        <f t="shared" si="2"/>
        <v>31</v>
      </c>
      <c r="AH31" s="129">
        <f t="shared" si="3"/>
        <v>4</v>
      </c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7"/>
      <c r="CB31" s="167"/>
      <c r="CC31" s="167"/>
      <c r="CD31" s="167"/>
      <c r="CE31" s="167"/>
      <c r="CF31" s="167"/>
    </row>
    <row r="32" spans="1:78" s="167" customFormat="1" ht="60" customHeight="1">
      <c r="A32" s="123">
        <v>3</v>
      </c>
      <c r="B32" s="124" t="s">
        <v>69</v>
      </c>
      <c r="C32" s="125" t="s">
        <v>70</v>
      </c>
      <c r="D32" s="125"/>
      <c r="E32" s="126"/>
      <c r="F32" s="126"/>
      <c r="G32" s="126"/>
      <c r="H32" s="126"/>
      <c r="I32" s="127">
        <v>15</v>
      </c>
      <c r="J32" s="127"/>
      <c r="K32" s="127"/>
      <c r="L32" s="127">
        <v>2</v>
      </c>
      <c r="M32" s="126"/>
      <c r="N32" s="126"/>
      <c r="O32" s="126"/>
      <c r="P32" s="126"/>
      <c r="Q32" s="125"/>
      <c r="R32" s="125"/>
      <c r="S32" s="125"/>
      <c r="T32" s="125"/>
      <c r="U32" s="126"/>
      <c r="V32" s="126"/>
      <c r="W32" s="126"/>
      <c r="X32" s="126"/>
      <c r="Y32" s="125"/>
      <c r="Z32" s="125"/>
      <c r="AA32" s="125"/>
      <c r="AB32" s="125"/>
      <c r="AC32" s="128"/>
      <c r="AD32" s="128"/>
      <c r="AE32" s="128"/>
      <c r="AF32" s="128"/>
      <c r="AG32" s="129">
        <f t="shared" si="2"/>
        <v>15</v>
      </c>
      <c r="AH32" s="129">
        <f t="shared" si="3"/>
        <v>2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</row>
    <row r="33" spans="1:78" s="167" customFormat="1" ht="60" customHeight="1">
      <c r="A33" s="123">
        <v>4</v>
      </c>
      <c r="B33" s="124" t="s">
        <v>71</v>
      </c>
      <c r="C33" s="125" t="s">
        <v>72</v>
      </c>
      <c r="D33" s="125"/>
      <c r="E33" s="126"/>
      <c r="F33" s="126"/>
      <c r="G33" s="126"/>
      <c r="H33" s="126"/>
      <c r="I33" s="127">
        <v>8</v>
      </c>
      <c r="J33" s="127">
        <v>15</v>
      </c>
      <c r="K33" s="127" t="s">
        <v>12</v>
      </c>
      <c r="L33" s="127">
        <v>3</v>
      </c>
      <c r="M33" s="126"/>
      <c r="N33" s="126">
        <v>15</v>
      </c>
      <c r="O33" s="126" t="s">
        <v>12</v>
      </c>
      <c r="P33" s="126">
        <v>2</v>
      </c>
      <c r="Q33" s="125"/>
      <c r="R33" s="125"/>
      <c r="S33" s="125" t="s">
        <v>73</v>
      </c>
      <c r="T33" s="125"/>
      <c r="U33" s="126"/>
      <c r="V33" s="126"/>
      <c r="W33" s="126"/>
      <c r="X33" s="126"/>
      <c r="Y33" s="125"/>
      <c r="Z33" s="125"/>
      <c r="AA33" s="125"/>
      <c r="AB33" s="125"/>
      <c r="AC33" s="128"/>
      <c r="AD33" s="128"/>
      <c r="AE33" s="128"/>
      <c r="AF33" s="128"/>
      <c r="AG33" s="129">
        <f t="shared" si="2"/>
        <v>38</v>
      </c>
      <c r="AH33" s="129">
        <f t="shared" si="3"/>
        <v>5</v>
      </c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</row>
    <row r="34" spans="1:78" s="132" customFormat="1" ht="60" customHeight="1">
      <c r="A34" s="123">
        <v>5</v>
      </c>
      <c r="B34" s="124" t="s">
        <v>74</v>
      </c>
      <c r="C34" s="125" t="s">
        <v>55</v>
      </c>
      <c r="D34" s="125"/>
      <c r="E34" s="126"/>
      <c r="F34" s="126"/>
      <c r="G34" s="126"/>
      <c r="H34" s="126"/>
      <c r="I34" s="127"/>
      <c r="J34" s="127"/>
      <c r="K34" s="127"/>
      <c r="L34" s="127"/>
      <c r="M34" s="126"/>
      <c r="N34" s="126"/>
      <c r="O34" s="126"/>
      <c r="P34" s="126"/>
      <c r="Q34" s="125"/>
      <c r="R34" s="125"/>
      <c r="S34" s="125"/>
      <c r="T34" s="125"/>
      <c r="U34" s="126"/>
      <c r="V34" s="126"/>
      <c r="W34" s="126"/>
      <c r="X34" s="126"/>
      <c r="Y34" s="125"/>
      <c r="Z34" s="210">
        <v>15</v>
      </c>
      <c r="AA34" s="125" t="s">
        <v>12</v>
      </c>
      <c r="AB34" s="125">
        <v>2</v>
      </c>
      <c r="AC34" s="128"/>
      <c r="AD34" s="128"/>
      <c r="AE34" s="128"/>
      <c r="AF34" s="128"/>
      <c r="AG34" s="129">
        <f t="shared" si="2"/>
        <v>15</v>
      </c>
      <c r="AH34" s="129">
        <f t="shared" si="3"/>
        <v>2</v>
      </c>
      <c r="AI34" s="130"/>
      <c r="AJ34" s="130"/>
      <c r="AK34" s="130"/>
      <c r="AL34" s="130"/>
      <c r="AM34" s="130"/>
      <c r="AN34" s="281" t="s">
        <v>204</v>
      </c>
      <c r="AO34" s="281"/>
      <c r="AP34" s="281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</row>
    <row r="35" spans="1:78" s="132" customFormat="1" ht="60" customHeight="1">
      <c r="A35" s="123">
        <v>6</v>
      </c>
      <c r="B35" s="124" t="s">
        <v>75</v>
      </c>
      <c r="C35" s="125" t="s">
        <v>8</v>
      </c>
      <c r="D35" s="125"/>
      <c r="E35" s="126"/>
      <c r="F35" s="126"/>
      <c r="G35" s="126"/>
      <c r="H35" s="126"/>
      <c r="I35" s="127"/>
      <c r="J35" s="127"/>
      <c r="K35" s="127"/>
      <c r="L35" s="127"/>
      <c r="M35" s="126"/>
      <c r="N35" s="126">
        <v>8</v>
      </c>
      <c r="O35" s="126" t="s">
        <v>12</v>
      </c>
      <c r="P35" s="126">
        <v>1</v>
      </c>
      <c r="Q35" s="125"/>
      <c r="R35" s="125"/>
      <c r="S35" s="125"/>
      <c r="T35" s="125"/>
      <c r="U35" s="126"/>
      <c r="V35" s="126"/>
      <c r="W35" s="126"/>
      <c r="X35" s="126"/>
      <c r="Y35" s="125"/>
      <c r="Z35" s="125"/>
      <c r="AA35" s="125"/>
      <c r="AB35" s="125"/>
      <c r="AC35" s="128"/>
      <c r="AD35" s="128"/>
      <c r="AE35" s="128"/>
      <c r="AF35" s="128"/>
      <c r="AG35" s="129">
        <f t="shared" si="2"/>
        <v>8</v>
      </c>
      <c r="AH35" s="129">
        <f t="shared" si="3"/>
        <v>1</v>
      </c>
      <c r="AI35" s="130"/>
      <c r="AJ35" s="130"/>
      <c r="AK35" s="130"/>
      <c r="AL35" s="130"/>
      <c r="AM35" s="130"/>
      <c r="AN35" s="281" t="s">
        <v>205</v>
      </c>
      <c r="AO35" s="281"/>
      <c r="AP35" s="281"/>
      <c r="AQ35" s="281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</row>
    <row r="36" spans="1:78" s="132" customFormat="1" ht="60" customHeight="1">
      <c r="A36" s="123">
        <v>7</v>
      </c>
      <c r="B36" s="124" t="s">
        <v>77</v>
      </c>
      <c r="C36" s="125" t="s">
        <v>11</v>
      </c>
      <c r="D36" s="125"/>
      <c r="E36" s="126"/>
      <c r="F36" s="126"/>
      <c r="G36" s="126"/>
      <c r="H36" s="126"/>
      <c r="I36" s="127"/>
      <c r="J36" s="127"/>
      <c r="K36" s="127"/>
      <c r="L36" s="127"/>
      <c r="M36" s="126"/>
      <c r="N36" s="126">
        <v>20</v>
      </c>
      <c r="O36" s="126" t="s">
        <v>12</v>
      </c>
      <c r="P36" s="126">
        <v>2</v>
      </c>
      <c r="Q36" s="125"/>
      <c r="R36" s="125"/>
      <c r="S36" s="125"/>
      <c r="T36" s="125"/>
      <c r="U36" s="126"/>
      <c r="V36" s="126"/>
      <c r="W36" s="126"/>
      <c r="X36" s="126"/>
      <c r="Y36" s="125"/>
      <c r="Z36" s="125"/>
      <c r="AA36" s="125"/>
      <c r="AB36" s="125"/>
      <c r="AC36" s="128"/>
      <c r="AD36" s="128"/>
      <c r="AE36" s="128"/>
      <c r="AF36" s="128"/>
      <c r="AG36" s="129">
        <f t="shared" si="2"/>
        <v>20</v>
      </c>
      <c r="AH36" s="129">
        <f t="shared" si="3"/>
        <v>2</v>
      </c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</row>
    <row r="37" spans="1:78" s="132" customFormat="1" ht="60" customHeight="1">
      <c r="A37" s="123">
        <v>8</v>
      </c>
      <c r="B37" s="177" t="s">
        <v>201</v>
      </c>
      <c r="C37" s="125" t="s">
        <v>11</v>
      </c>
      <c r="D37" s="125"/>
      <c r="E37" s="126"/>
      <c r="F37" s="126"/>
      <c r="G37" s="126"/>
      <c r="H37" s="126"/>
      <c r="I37" s="127"/>
      <c r="J37" s="127"/>
      <c r="K37" s="127"/>
      <c r="L37" s="127"/>
      <c r="M37" s="126"/>
      <c r="N37" s="126"/>
      <c r="O37" s="126"/>
      <c r="P37" s="126"/>
      <c r="Q37" s="125"/>
      <c r="R37" s="125"/>
      <c r="S37" s="125"/>
      <c r="T37" s="125"/>
      <c r="U37" s="126"/>
      <c r="V37" s="126">
        <v>8</v>
      </c>
      <c r="W37" s="126" t="s">
        <v>45</v>
      </c>
      <c r="X37" s="126">
        <v>1</v>
      </c>
      <c r="Y37" s="125"/>
      <c r="Z37" s="125"/>
      <c r="AA37" s="125"/>
      <c r="AB37" s="125"/>
      <c r="AC37" s="128"/>
      <c r="AD37" s="128"/>
      <c r="AE37" s="128"/>
      <c r="AF37" s="128"/>
      <c r="AG37" s="129">
        <f t="shared" si="2"/>
        <v>8</v>
      </c>
      <c r="AH37" s="129">
        <f t="shared" si="3"/>
        <v>1</v>
      </c>
      <c r="AI37" s="130"/>
      <c r="AJ37" s="130"/>
      <c r="AK37" s="130"/>
      <c r="AL37" s="281" t="s">
        <v>203</v>
      </c>
      <c r="AM37" s="281"/>
      <c r="AN37" s="281"/>
      <c r="AO37" s="281"/>
      <c r="AP37" s="281"/>
      <c r="AQ37" s="281"/>
      <c r="AR37" s="281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</row>
    <row r="38" spans="1:78" s="132" customFormat="1" ht="60" customHeight="1">
      <c r="A38" s="123">
        <v>9</v>
      </c>
      <c r="B38" s="124" t="s">
        <v>79</v>
      </c>
      <c r="C38" s="125" t="s">
        <v>11</v>
      </c>
      <c r="D38" s="125"/>
      <c r="E38" s="126"/>
      <c r="F38" s="126"/>
      <c r="G38" s="126"/>
      <c r="H38" s="126"/>
      <c r="I38" s="127"/>
      <c r="J38" s="127"/>
      <c r="K38" s="127"/>
      <c r="L38" s="127"/>
      <c r="M38" s="126"/>
      <c r="N38" s="126"/>
      <c r="O38" s="126"/>
      <c r="P38" s="126"/>
      <c r="Q38" s="125"/>
      <c r="R38" s="125"/>
      <c r="S38" s="125"/>
      <c r="T38" s="125"/>
      <c r="U38" s="126"/>
      <c r="V38" s="126">
        <v>8</v>
      </c>
      <c r="W38" s="126" t="s">
        <v>45</v>
      </c>
      <c r="X38" s="126">
        <v>8</v>
      </c>
      <c r="Y38" s="125"/>
      <c r="Z38" s="125">
        <v>15</v>
      </c>
      <c r="AA38" s="125" t="s">
        <v>45</v>
      </c>
      <c r="AB38" s="125">
        <v>9</v>
      </c>
      <c r="AC38" s="169"/>
      <c r="AD38" s="169"/>
      <c r="AE38" s="169"/>
      <c r="AF38" s="169"/>
      <c r="AG38" s="129">
        <f>SUM(E38,F38,I38,J38,M38,N38,Q38,R38,U38,V38,Y38,Z38)</f>
        <v>23</v>
      </c>
      <c r="AH38" s="129">
        <f>SUM(H38,L38,P38,T38,X38,AB38)</f>
        <v>17</v>
      </c>
      <c r="AI38" s="153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</row>
    <row r="39" spans="1:78" s="132" customFormat="1" ht="60" customHeight="1">
      <c r="A39" s="123">
        <v>10</v>
      </c>
      <c r="B39" s="124" t="s">
        <v>147</v>
      </c>
      <c r="C39" s="125" t="s">
        <v>11</v>
      </c>
      <c r="D39" s="125"/>
      <c r="E39" s="126"/>
      <c r="F39" s="126"/>
      <c r="G39" s="126"/>
      <c r="H39" s="126"/>
      <c r="I39" s="127">
        <v>8</v>
      </c>
      <c r="J39" s="127"/>
      <c r="K39" s="127"/>
      <c r="L39" s="127">
        <v>1</v>
      </c>
      <c r="M39" s="126">
        <v>8</v>
      </c>
      <c r="N39" s="126">
        <v>8</v>
      </c>
      <c r="O39" s="126" t="s">
        <v>0</v>
      </c>
      <c r="P39" s="126">
        <v>2</v>
      </c>
      <c r="Q39" s="125"/>
      <c r="R39" s="125"/>
      <c r="S39" s="170"/>
      <c r="T39" s="125"/>
      <c r="U39" s="126"/>
      <c r="V39" s="126"/>
      <c r="W39" s="126"/>
      <c r="X39" s="126"/>
      <c r="Y39" s="125"/>
      <c r="Z39" s="125"/>
      <c r="AA39" s="125"/>
      <c r="AB39" s="125"/>
      <c r="AC39" s="128"/>
      <c r="AD39" s="128"/>
      <c r="AE39" s="128"/>
      <c r="AF39" s="128"/>
      <c r="AG39" s="129">
        <f>SUM(E39,F39,I39,J39,M39,N39,Q39,R39,U39,V39,Y39,Z39)</f>
        <v>24</v>
      </c>
      <c r="AH39" s="129">
        <f>SUM(H39,L39,P39,T39,X39,AB39)</f>
        <v>3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</row>
    <row r="40" spans="1:78" s="132" customFormat="1" ht="60" customHeight="1">
      <c r="A40" s="123">
        <v>11</v>
      </c>
      <c r="B40" s="124" t="s">
        <v>111</v>
      </c>
      <c r="C40" s="125" t="s">
        <v>11</v>
      </c>
      <c r="D40" s="125"/>
      <c r="E40" s="126"/>
      <c r="F40" s="126"/>
      <c r="G40" s="126"/>
      <c r="H40" s="126"/>
      <c r="I40" s="127"/>
      <c r="J40" s="127"/>
      <c r="K40" s="127"/>
      <c r="L40" s="127"/>
      <c r="M40" s="126"/>
      <c r="N40" s="126"/>
      <c r="O40" s="126"/>
      <c r="P40" s="126"/>
      <c r="Q40" s="125">
        <v>8</v>
      </c>
      <c r="R40" s="125">
        <v>8</v>
      </c>
      <c r="S40" s="125" t="s">
        <v>0</v>
      </c>
      <c r="T40" s="125">
        <v>2</v>
      </c>
      <c r="U40" s="126"/>
      <c r="V40" s="126"/>
      <c r="W40" s="126"/>
      <c r="X40" s="126"/>
      <c r="Y40" s="125"/>
      <c r="Z40" s="125"/>
      <c r="AA40" s="125"/>
      <c r="AB40" s="125"/>
      <c r="AC40" s="128"/>
      <c r="AD40" s="128"/>
      <c r="AE40" s="128"/>
      <c r="AF40" s="128"/>
      <c r="AG40" s="129">
        <f>SUM(E40,F40,I40,J40,M40,N40,Q40,R40,U40,V40,Y40,Z40)</f>
        <v>16</v>
      </c>
      <c r="AH40" s="129">
        <f>SUM(H40,L40,P40,T40,X40,AB40)</f>
        <v>2</v>
      </c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</row>
    <row r="41" spans="1:78" s="132" customFormat="1" ht="60" customHeight="1">
      <c r="A41" s="123">
        <v>12</v>
      </c>
      <c r="B41" s="124" t="s">
        <v>52</v>
      </c>
      <c r="C41" s="125" t="s">
        <v>11</v>
      </c>
      <c r="D41" s="125"/>
      <c r="E41" s="126"/>
      <c r="F41" s="126"/>
      <c r="G41" s="126"/>
      <c r="H41" s="126"/>
      <c r="I41" s="127">
        <v>15</v>
      </c>
      <c r="J41" s="127"/>
      <c r="K41" s="127"/>
      <c r="L41" s="127">
        <v>2</v>
      </c>
      <c r="M41" s="126"/>
      <c r="N41" s="126"/>
      <c r="O41" s="126"/>
      <c r="P41" s="126"/>
      <c r="Q41" s="125"/>
      <c r="R41" s="125"/>
      <c r="S41" s="125"/>
      <c r="T41" s="125"/>
      <c r="U41" s="126"/>
      <c r="V41" s="126"/>
      <c r="W41" s="126"/>
      <c r="X41" s="126"/>
      <c r="Y41" s="125"/>
      <c r="Z41" s="125"/>
      <c r="AA41" s="125"/>
      <c r="AB41" s="125"/>
      <c r="AC41" s="128"/>
      <c r="AD41" s="128"/>
      <c r="AE41" s="128"/>
      <c r="AF41" s="128"/>
      <c r="AG41" s="129">
        <f>SUM(E41,F41,I41,J41,M41,N41,Q41,R41,U41,V41,Y41,Z41)</f>
        <v>15</v>
      </c>
      <c r="AH41" s="129">
        <f>SUM(H41,L41,P41,T41,X41,AB41)</f>
        <v>2</v>
      </c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</row>
    <row r="42" spans="1:78" s="132" customFormat="1" ht="60" customHeight="1">
      <c r="A42" s="123">
        <v>13</v>
      </c>
      <c r="B42" s="124" t="s">
        <v>53</v>
      </c>
      <c r="C42" s="125" t="s">
        <v>11</v>
      </c>
      <c r="D42" s="125"/>
      <c r="E42" s="126"/>
      <c r="F42" s="126"/>
      <c r="G42" s="126"/>
      <c r="H42" s="126"/>
      <c r="I42" s="127"/>
      <c r="J42" s="127"/>
      <c r="K42" s="127"/>
      <c r="L42" s="127"/>
      <c r="M42" s="126"/>
      <c r="N42" s="126"/>
      <c r="O42" s="126"/>
      <c r="P42" s="126"/>
      <c r="Q42" s="125"/>
      <c r="R42" s="125"/>
      <c r="S42" s="125"/>
      <c r="T42" s="127"/>
      <c r="U42" s="126">
        <v>8</v>
      </c>
      <c r="V42" s="126"/>
      <c r="W42" s="126"/>
      <c r="X42" s="126">
        <v>1</v>
      </c>
      <c r="Y42" s="125"/>
      <c r="Z42" s="125"/>
      <c r="AA42" s="125"/>
      <c r="AB42" s="125"/>
      <c r="AC42" s="128"/>
      <c r="AD42" s="128"/>
      <c r="AE42" s="128"/>
      <c r="AF42" s="128"/>
      <c r="AG42" s="129">
        <f>SUM(E42,F42,I42,J42,M42,N42,Q42,R42,U42,V42,Y42,Z42)</f>
        <v>8</v>
      </c>
      <c r="AH42" s="129">
        <f>SUM(H42,L42,P42,T42,X42,AB42)</f>
        <v>1</v>
      </c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</row>
    <row r="43" spans="1:78" s="173" customFormat="1" ht="37.5" customHeight="1">
      <c r="A43" s="171" t="s">
        <v>13</v>
      </c>
      <c r="B43" s="290" t="s">
        <v>188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</row>
    <row r="44" spans="1:78" s="132" customFormat="1" ht="20.25">
      <c r="A44" s="174" t="s">
        <v>14</v>
      </c>
      <c r="B44" s="338" t="s">
        <v>153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40"/>
      <c r="AG44" s="175">
        <f>SUM(AG45:AG54)</f>
        <v>221</v>
      </c>
      <c r="AH44" s="175">
        <f>SUM(AH45:AH54)</f>
        <v>23</v>
      </c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</row>
    <row r="45" spans="1:78" s="173" customFormat="1" ht="60" customHeight="1">
      <c r="A45" s="176">
        <v>1</v>
      </c>
      <c r="B45" s="177" t="s">
        <v>154</v>
      </c>
      <c r="C45" s="178" t="s">
        <v>8</v>
      </c>
      <c r="D45" s="179"/>
      <c r="E45" s="253"/>
      <c r="F45" s="253"/>
      <c r="G45" s="253"/>
      <c r="H45" s="253"/>
      <c r="I45" s="178"/>
      <c r="J45" s="178"/>
      <c r="K45" s="178"/>
      <c r="L45" s="178"/>
      <c r="M45" s="253">
        <v>5</v>
      </c>
      <c r="N45" s="253">
        <v>10</v>
      </c>
      <c r="O45" s="253" t="s">
        <v>0</v>
      </c>
      <c r="P45" s="253">
        <v>2</v>
      </c>
      <c r="Q45" s="178"/>
      <c r="R45" s="178"/>
      <c r="S45" s="178"/>
      <c r="T45" s="178"/>
      <c r="U45" s="253"/>
      <c r="V45" s="253"/>
      <c r="W45" s="253"/>
      <c r="X45" s="253"/>
      <c r="Y45" s="178"/>
      <c r="Z45" s="178"/>
      <c r="AA45" s="178"/>
      <c r="AB45" s="178"/>
      <c r="AC45" s="181"/>
      <c r="AD45" s="181"/>
      <c r="AE45" s="181"/>
      <c r="AF45" s="181"/>
      <c r="AG45" s="182">
        <f aca="true" t="shared" si="4" ref="AG45:AG54">SUM(E45,F45,I45,J45,M45,N45,Q45,R45,U45,V45,Y45,Z45)</f>
        <v>15</v>
      </c>
      <c r="AH45" s="182">
        <f aca="true" t="shared" si="5" ref="AH45:AH54">SUM(H45,L45,P45,T45,X45,AB45)</f>
        <v>2</v>
      </c>
      <c r="AI45" s="172"/>
      <c r="AJ45" s="172"/>
      <c r="AK45" s="172"/>
      <c r="AL45" s="282" t="s">
        <v>206</v>
      </c>
      <c r="AM45" s="282"/>
      <c r="AN45" s="282"/>
      <c r="AO45" s="282"/>
      <c r="AP45" s="28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</row>
    <row r="46" spans="1:78" s="173" customFormat="1" ht="60" customHeight="1">
      <c r="A46" s="176">
        <v>2</v>
      </c>
      <c r="B46" s="177" t="s">
        <v>46</v>
      </c>
      <c r="C46" s="178" t="s">
        <v>10</v>
      </c>
      <c r="D46" s="179"/>
      <c r="E46" s="253"/>
      <c r="F46" s="253"/>
      <c r="G46" s="253"/>
      <c r="H46" s="253"/>
      <c r="I46" s="178"/>
      <c r="J46" s="178"/>
      <c r="K46" s="178"/>
      <c r="L46" s="178"/>
      <c r="M46" s="253"/>
      <c r="N46" s="253"/>
      <c r="O46" s="253"/>
      <c r="P46" s="253"/>
      <c r="Q46" s="178"/>
      <c r="R46" s="178"/>
      <c r="S46" s="178"/>
      <c r="T46" s="178"/>
      <c r="U46" s="253"/>
      <c r="V46" s="253">
        <v>15</v>
      </c>
      <c r="W46" s="253" t="s">
        <v>12</v>
      </c>
      <c r="X46" s="253">
        <v>1</v>
      </c>
      <c r="Y46" s="178"/>
      <c r="Z46" s="178"/>
      <c r="AA46" s="178"/>
      <c r="AB46" s="178"/>
      <c r="AC46" s="181"/>
      <c r="AD46" s="181"/>
      <c r="AE46" s="181"/>
      <c r="AF46" s="181"/>
      <c r="AG46" s="182">
        <f t="shared" si="4"/>
        <v>15</v>
      </c>
      <c r="AH46" s="182">
        <f t="shared" si="5"/>
        <v>1</v>
      </c>
      <c r="AI46" s="172"/>
      <c r="AJ46" s="172"/>
      <c r="AK46" s="172"/>
      <c r="AL46" s="262"/>
      <c r="AM46" s="262"/>
      <c r="AN46" s="262"/>
      <c r="AO46" s="262"/>
      <c r="AP46" s="26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</row>
    <row r="47" spans="1:78" s="173" customFormat="1" ht="60" customHeight="1">
      <c r="A47" s="176">
        <v>3</v>
      </c>
      <c r="B47" s="177" t="s">
        <v>161</v>
      </c>
      <c r="C47" s="178" t="s">
        <v>9</v>
      </c>
      <c r="D47" s="179"/>
      <c r="E47" s="253"/>
      <c r="F47" s="253"/>
      <c r="G47" s="253"/>
      <c r="H47" s="253"/>
      <c r="I47" s="178"/>
      <c r="J47" s="178"/>
      <c r="K47" s="178"/>
      <c r="L47" s="178"/>
      <c r="M47" s="253"/>
      <c r="N47" s="253"/>
      <c r="O47" s="253"/>
      <c r="P47" s="253"/>
      <c r="Q47" s="178"/>
      <c r="R47" s="178">
        <v>15</v>
      </c>
      <c r="S47" s="178" t="s">
        <v>12</v>
      </c>
      <c r="T47" s="178">
        <v>2</v>
      </c>
      <c r="U47" s="253"/>
      <c r="V47" s="253"/>
      <c r="W47" s="253"/>
      <c r="X47" s="253"/>
      <c r="Y47" s="178"/>
      <c r="Z47" s="178"/>
      <c r="AA47" s="178"/>
      <c r="AB47" s="178"/>
      <c r="AC47" s="181"/>
      <c r="AD47" s="181"/>
      <c r="AE47" s="181"/>
      <c r="AF47" s="181"/>
      <c r="AG47" s="182">
        <f t="shared" si="4"/>
        <v>15</v>
      </c>
      <c r="AH47" s="182">
        <f t="shared" si="5"/>
        <v>2</v>
      </c>
      <c r="AI47" s="172"/>
      <c r="AJ47" s="172"/>
      <c r="AK47" s="172"/>
      <c r="AL47" s="262"/>
      <c r="AM47" s="262"/>
      <c r="AN47" s="262"/>
      <c r="AO47" s="262"/>
      <c r="AP47" s="26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</row>
    <row r="48" spans="1:78" s="173" customFormat="1" ht="60" customHeight="1">
      <c r="A48" s="176">
        <v>4</v>
      </c>
      <c r="B48" s="179" t="s">
        <v>168</v>
      </c>
      <c r="C48" s="178" t="s">
        <v>55</v>
      </c>
      <c r="D48" s="179"/>
      <c r="E48" s="253"/>
      <c r="F48" s="253"/>
      <c r="G48" s="253"/>
      <c r="H48" s="253"/>
      <c r="I48" s="178"/>
      <c r="J48" s="178"/>
      <c r="K48" s="178"/>
      <c r="L48" s="178"/>
      <c r="M48" s="253"/>
      <c r="N48" s="253"/>
      <c r="O48" s="253"/>
      <c r="P48" s="253"/>
      <c r="Q48" s="178"/>
      <c r="R48" s="178"/>
      <c r="S48" s="178"/>
      <c r="T48" s="178"/>
      <c r="U48" s="253"/>
      <c r="V48" s="126">
        <v>15</v>
      </c>
      <c r="W48" s="126" t="s">
        <v>12</v>
      </c>
      <c r="X48" s="126">
        <v>2</v>
      </c>
      <c r="Y48" s="178"/>
      <c r="Z48" s="178">
        <v>15</v>
      </c>
      <c r="AA48" s="178" t="s">
        <v>12</v>
      </c>
      <c r="AB48" s="178">
        <v>2</v>
      </c>
      <c r="AC48" s="181"/>
      <c r="AD48" s="181"/>
      <c r="AE48" s="181"/>
      <c r="AF48" s="181"/>
      <c r="AG48" s="182">
        <f t="shared" si="4"/>
        <v>30</v>
      </c>
      <c r="AH48" s="182">
        <f t="shared" si="5"/>
        <v>4</v>
      </c>
      <c r="AI48" s="172"/>
      <c r="AJ48" s="172"/>
      <c r="AK48" s="172"/>
      <c r="AL48" s="262"/>
      <c r="AM48" s="262"/>
      <c r="AN48" s="262"/>
      <c r="AO48" s="262"/>
      <c r="AP48" s="26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</row>
    <row r="49" spans="1:78" s="173" customFormat="1" ht="60" customHeight="1">
      <c r="A49" s="176">
        <v>5</v>
      </c>
      <c r="B49" s="179" t="s">
        <v>167</v>
      </c>
      <c r="C49" s="178" t="s">
        <v>55</v>
      </c>
      <c r="D49" s="179"/>
      <c r="E49" s="253"/>
      <c r="F49" s="253"/>
      <c r="G49" s="253"/>
      <c r="H49" s="253"/>
      <c r="I49" s="178"/>
      <c r="J49" s="178"/>
      <c r="K49" s="178"/>
      <c r="L49" s="178"/>
      <c r="M49" s="253"/>
      <c r="N49" s="253"/>
      <c r="O49" s="253"/>
      <c r="P49" s="253"/>
      <c r="Q49" s="178"/>
      <c r="R49" s="178"/>
      <c r="S49" s="178"/>
      <c r="T49" s="178"/>
      <c r="U49" s="253"/>
      <c r="V49" s="126"/>
      <c r="W49" s="126"/>
      <c r="X49" s="126"/>
      <c r="Y49" s="178"/>
      <c r="Z49" s="178">
        <v>8</v>
      </c>
      <c r="AA49" s="178" t="s">
        <v>12</v>
      </c>
      <c r="AB49" s="178">
        <v>2</v>
      </c>
      <c r="AC49" s="181"/>
      <c r="AD49" s="181"/>
      <c r="AE49" s="181"/>
      <c r="AF49" s="181"/>
      <c r="AG49" s="182">
        <f t="shared" si="4"/>
        <v>8</v>
      </c>
      <c r="AH49" s="182">
        <f t="shared" si="5"/>
        <v>2</v>
      </c>
      <c r="AI49" s="172"/>
      <c r="AJ49" s="172"/>
      <c r="AK49" s="172"/>
      <c r="AL49" s="262"/>
      <c r="AM49" s="262"/>
      <c r="AN49" s="262"/>
      <c r="AO49" s="262"/>
      <c r="AP49" s="26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</row>
    <row r="50" spans="1:78" s="173" customFormat="1" ht="60" customHeight="1">
      <c r="A50" s="176">
        <v>6</v>
      </c>
      <c r="B50" s="179" t="s">
        <v>180</v>
      </c>
      <c r="C50" s="178" t="s">
        <v>10</v>
      </c>
      <c r="D50" s="179"/>
      <c r="E50" s="253"/>
      <c r="F50" s="253"/>
      <c r="G50" s="253"/>
      <c r="H50" s="253"/>
      <c r="I50" s="178"/>
      <c r="J50" s="178"/>
      <c r="K50" s="178"/>
      <c r="L50" s="178"/>
      <c r="M50" s="253"/>
      <c r="N50" s="253"/>
      <c r="O50" s="253"/>
      <c r="P50" s="253"/>
      <c r="Q50" s="178"/>
      <c r="R50" s="178"/>
      <c r="S50" s="178"/>
      <c r="T50" s="178"/>
      <c r="U50" s="253"/>
      <c r="V50" s="253">
        <v>8</v>
      </c>
      <c r="W50" s="253" t="s">
        <v>12</v>
      </c>
      <c r="X50" s="253">
        <v>1</v>
      </c>
      <c r="Y50" s="178"/>
      <c r="Z50" s="178"/>
      <c r="AA50" s="178"/>
      <c r="AB50" s="178"/>
      <c r="AC50" s="181"/>
      <c r="AD50" s="181"/>
      <c r="AE50" s="181"/>
      <c r="AF50" s="181"/>
      <c r="AG50" s="182">
        <f t="shared" si="4"/>
        <v>8</v>
      </c>
      <c r="AH50" s="182">
        <f t="shared" si="5"/>
        <v>1</v>
      </c>
      <c r="AI50" s="172"/>
      <c r="AJ50" s="172"/>
      <c r="AK50" s="172"/>
      <c r="AL50" s="262"/>
      <c r="AM50" s="262"/>
      <c r="AN50" s="262"/>
      <c r="AO50" s="262"/>
      <c r="AP50" s="26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</row>
    <row r="51" spans="1:78" s="173" customFormat="1" ht="60" customHeight="1">
      <c r="A51" s="176">
        <v>7</v>
      </c>
      <c r="B51" s="179" t="s">
        <v>210</v>
      </c>
      <c r="C51" s="178" t="s">
        <v>11</v>
      </c>
      <c r="D51" s="179"/>
      <c r="E51" s="253"/>
      <c r="F51" s="253"/>
      <c r="G51" s="253"/>
      <c r="H51" s="253"/>
      <c r="I51" s="178"/>
      <c r="J51" s="178"/>
      <c r="K51" s="178"/>
      <c r="L51" s="178"/>
      <c r="M51" s="253"/>
      <c r="N51" s="253"/>
      <c r="O51" s="253"/>
      <c r="P51" s="253"/>
      <c r="Q51" s="178"/>
      <c r="R51" s="178"/>
      <c r="S51" s="178"/>
      <c r="T51" s="178"/>
      <c r="U51" s="253"/>
      <c r="V51" s="253">
        <v>8</v>
      </c>
      <c r="W51" s="253" t="s">
        <v>12</v>
      </c>
      <c r="X51" s="253">
        <v>1</v>
      </c>
      <c r="Y51" s="178"/>
      <c r="Z51" s="178"/>
      <c r="AA51" s="178"/>
      <c r="AB51" s="178"/>
      <c r="AC51" s="181"/>
      <c r="AD51" s="181"/>
      <c r="AE51" s="181"/>
      <c r="AF51" s="181"/>
      <c r="AG51" s="182">
        <f t="shared" si="4"/>
        <v>8</v>
      </c>
      <c r="AH51" s="182">
        <f t="shared" si="5"/>
        <v>1</v>
      </c>
      <c r="AI51" s="172"/>
      <c r="AJ51" s="172"/>
      <c r="AK51" s="172"/>
      <c r="AL51" s="262"/>
      <c r="AM51" s="262"/>
      <c r="AN51" s="262"/>
      <c r="AO51" s="262"/>
      <c r="AP51" s="26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</row>
    <row r="52" spans="1:78" s="173" customFormat="1" ht="60" customHeight="1">
      <c r="A52" s="176">
        <v>8</v>
      </c>
      <c r="B52" s="177" t="s">
        <v>113</v>
      </c>
      <c r="C52" s="178" t="s">
        <v>9</v>
      </c>
      <c r="D52" s="179"/>
      <c r="E52" s="253"/>
      <c r="F52" s="253"/>
      <c r="G52" s="253"/>
      <c r="H52" s="253"/>
      <c r="I52" s="178"/>
      <c r="J52" s="178"/>
      <c r="K52" s="178"/>
      <c r="L52" s="178"/>
      <c r="M52" s="253">
        <v>8</v>
      </c>
      <c r="N52" s="253">
        <v>15</v>
      </c>
      <c r="O52" s="253" t="s">
        <v>0</v>
      </c>
      <c r="P52" s="253">
        <v>2</v>
      </c>
      <c r="Q52" s="254">
        <v>8</v>
      </c>
      <c r="R52" s="254">
        <v>15</v>
      </c>
      <c r="S52" s="178" t="s">
        <v>0</v>
      </c>
      <c r="T52" s="178">
        <v>2</v>
      </c>
      <c r="U52" s="253"/>
      <c r="V52" s="183"/>
      <c r="W52" s="126"/>
      <c r="X52" s="126"/>
      <c r="Y52" s="178"/>
      <c r="Z52" s="178"/>
      <c r="AA52" s="178"/>
      <c r="AB52" s="178"/>
      <c r="AC52" s="181"/>
      <c r="AD52" s="181"/>
      <c r="AE52" s="181"/>
      <c r="AF52" s="181"/>
      <c r="AG52" s="182">
        <f t="shared" si="4"/>
        <v>46</v>
      </c>
      <c r="AH52" s="182">
        <f t="shared" si="5"/>
        <v>4</v>
      </c>
      <c r="AI52" s="172"/>
      <c r="AJ52" s="172"/>
      <c r="AK52" s="172"/>
      <c r="AL52" s="262"/>
      <c r="AM52" s="262"/>
      <c r="AN52" s="262"/>
      <c r="AO52" s="262"/>
      <c r="AP52" s="26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</row>
    <row r="53" spans="1:78" s="173" customFormat="1" ht="60" customHeight="1">
      <c r="A53" s="176">
        <v>9</v>
      </c>
      <c r="B53" s="177" t="s">
        <v>112</v>
      </c>
      <c r="C53" s="178" t="s">
        <v>9</v>
      </c>
      <c r="D53" s="179"/>
      <c r="E53" s="253"/>
      <c r="F53" s="253"/>
      <c r="G53" s="253"/>
      <c r="H53" s="253"/>
      <c r="I53" s="178"/>
      <c r="J53" s="178"/>
      <c r="K53" s="178"/>
      <c r="L53" s="178"/>
      <c r="M53" s="253">
        <v>8</v>
      </c>
      <c r="N53" s="253">
        <v>15</v>
      </c>
      <c r="O53" s="253" t="s">
        <v>0</v>
      </c>
      <c r="P53" s="253">
        <v>2</v>
      </c>
      <c r="Q53" s="254">
        <v>8</v>
      </c>
      <c r="R53" s="254">
        <v>15</v>
      </c>
      <c r="S53" s="178" t="s">
        <v>0</v>
      </c>
      <c r="T53" s="178">
        <v>2</v>
      </c>
      <c r="U53" s="253"/>
      <c r="V53" s="183"/>
      <c r="W53" s="126"/>
      <c r="X53" s="126"/>
      <c r="Y53" s="178"/>
      <c r="Z53" s="178"/>
      <c r="AA53" s="178"/>
      <c r="AB53" s="178"/>
      <c r="AC53" s="181"/>
      <c r="AD53" s="181"/>
      <c r="AE53" s="181"/>
      <c r="AF53" s="181"/>
      <c r="AG53" s="182">
        <f t="shared" si="4"/>
        <v>46</v>
      </c>
      <c r="AH53" s="182">
        <f t="shared" si="5"/>
        <v>4</v>
      </c>
      <c r="AI53" s="172"/>
      <c r="AJ53" s="172"/>
      <c r="AK53" s="172"/>
      <c r="AL53" s="262"/>
      <c r="AM53" s="262"/>
      <c r="AN53" s="262"/>
      <c r="AO53" s="262"/>
      <c r="AP53" s="26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</row>
    <row r="54" spans="1:78" s="173" customFormat="1" ht="60" customHeight="1">
      <c r="A54" s="176">
        <v>10</v>
      </c>
      <c r="B54" s="177" t="s">
        <v>169</v>
      </c>
      <c r="C54" s="178" t="s">
        <v>11</v>
      </c>
      <c r="D54" s="179"/>
      <c r="E54" s="253"/>
      <c r="F54" s="253"/>
      <c r="G54" s="253"/>
      <c r="H54" s="253"/>
      <c r="I54" s="178"/>
      <c r="J54" s="178"/>
      <c r="K54" s="178"/>
      <c r="L54" s="178"/>
      <c r="M54" s="253"/>
      <c r="N54" s="253"/>
      <c r="O54" s="253"/>
      <c r="P54" s="253"/>
      <c r="Q54" s="178"/>
      <c r="R54" s="178">
        <v>30</v>
      </c>
      <c r="S54" s="178"/>
      <c r="T54" s="178">
        <v>2</v>
      </c>
      <c r="U54" s="253"/>
      <c r="V54" s="253"/>
      <c r="W54" s="253"/>
      <c r="X54" s="253"/>
      <c r="Y54" s="178"/>
      <c r="Z54" s="178"/>
      <c r="AA54" s="178"/>
      <c r="AB54" s="178"/>
      <c r="AC54" s="181"/>
      <c r="AD54" s="181"/>
      <c r="AE54" s="181"/>
      <c r="AF54" s="181"/>
      <c r="AG54" s="182">
        <f t="shared" si="4"/>
        <v>30</v>
      </c>
      <c r="AH54" s="182">
        <f t="shared" si="5"/>
        <v>2</v>
      </c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</row>
    <row r="55" spans="1:78" s="132" customFormat="1" ht="20.25">
      <c r="A55" s="174" t="s">
        <v>16</v>
      </c>
      <c r="B55" s="338" t="s">
        <v>138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40"/>
      <c r="AG55" s="175">
        <f>SUM(AG56:AG60)</f>
        <v>207</v>
      </c>
      <c r="AH55" s="175">
        <f>SUM(AH56:AH60)</f>
        <v>23</v>
      </c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</row>
    <row r="56" spans="1:78" s="132" customFormat="1" ht="60" customHeight="1">
      <c r="A56" s="123">
        <v>1</v>
      </c>
      <c r="B56" s="165" t="s">
        <v>158</v>
      </c>
      <c r="C56" s="184" t="s">
        <v>55</v>
      </c>
      <c r="D56" s="155"/>
      <c r="E56" s="253"/>
      <c r="F56" s="253"/>
      <c r="G56" s="253"/>
      <c r="H56" s="253"/>
      <c r="I56" s="178"/>
      <c r="J56" s="178"/>
      <c r="K56" s="178"/>
      <c r="L56" s="178"/>
      <c r="M56" s="253"/>
      <c r="N56" s="253">
        <v>53</v>
      </c>
      <c r="O56" s="253" t="s">
        <v>12</v>
      </c>
      <c r="P56" s="253">
        <v>4</v>
      </c>
      <c r="Q56" s="184"/>
      <c r="R56" s="184">
        <v>45</v>
      </c>
      <c r="S56" s="184" t="s">
        <v>12</v>
      </c>
      <c r="T56" s="184">
        <v>4</v>
      </c>
      <c r="U56" s="253"/>
      <c r="V56" s="253">
        <v>30</v>
      </c>
      <c r="W56" s="253" t="s">
        <v>12</v>
      </c>
      <c r="X56" s="253">
        <v>3</v>
      </c>
      <c r="Y56" s="184"/>
      <c r="Z56" s="184">
        <v>23</v>
      </c>
      <c r="AA56" s="184" t="s">
        <v>12</v>
      </c>
      <c r="AB56" s="184">
        <v>3</v>
      </c>
      <c r="AC56" s="185"/>
      <c r="AD56" s="185"/>
      <c r="AE56" s="185"/>
      <c r="AF56" s="185"/>
      <c r="AG56" s="129">
        <f>SUM(E56,F56,I56,J56,M56,N56,Q56,R56,U56,V56,Y56,Z56)</f>
        <v>151</v>
      </c>
      <c r="AH56" s="129">
        <f>SUM(H56,L56,P56,T56,X56,AB56)</f>
        <v>14</v>
      </c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</row>
    <row r="57" spans="1:78" s="132" customFormat="1" ht="60" customHeight="1">
      <c r="A57" s="123">
        <v>2</v>
      </c>
      <c r="B57" s="165" t="s">
        <v>166</v>
      </c>
      <c r="C57" s="184" t="s">
        <v>11</v>
      </c>
      <c r="D57" s="155"/>
      <c r="E57" s="253"/>
      <c r="F57" s="253"/>
      <c r="G57" s="253"/>
      <c r="H57" s="253"/>
      <c r="I57" s="178"/>
      <c r="J57" s="178"/>
      <c r="K57" s="178"/>
      <c r="L57" s="178"/>
      <c r="M57" s="253"/>
      <c r="N57" s="253"/>
      <c r="O57" s="253"/>
      <c r="P57" s="253"/>
      <c r="Q57" s="184"/>
      <c r="R57" s="184"/>
      <c r="S57" s="184"/>
      <c r="T57" s="184"/>
      <c r="U57" s="253"/>
      <c r="V57" s="253">
        <v>8</v>
      </c>
      <c r="W57" s="253" t="s">
        <v>12</v>
      </c>
      <c r="X57" s="253">
        <v>2</v>
      </c>
      <c r="Y57" s="184"/>
      <c r="Z57" s="184">
        <v>8</v>
      </c>
      <c r="AA57" s="184" t="s">
        <v>12</v>
      </c>
      <c r="AB57" s="184">
        <v>1</v>
      </c>
      <c r="AC57" s="185"/>
      <c r="AD57" s="185"/>
      <c r="AE57" s="185"/>
      <c r="AF57" s="185"/>
      <c r="AG57" s="129">
        <f>SUM(E57,F57,I57,J57,M57,N57,Q57,R57,U57,V57,Y57,Z57)</f>
        <v>16</v>
      </c>
      <c r="AH57" s="129">
        <f>SUM(H57,L57,P57,T57,X57,AB57)</f>
        <v>3</v>
      </c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</row>
    <row r="58" spans="1:78" s="132" customFormat="1" ht="60" customHeight="1">
      <c r="A58" s="123">
        <v>3</v>
      </c>
      <c r="B58" s="165" t="s">
        <v>142</v>
      </c>
      <c r="C58" s="184" t="s">
        <v>9</v>
      </c>
      <c r="D58" s="155"/>
      <c r="E58" s="253"/>
      <c r="F58" s="253"/>
      <c r="G58" s="253"/>
      <c r="H58" s="253"/>
      <c r="I58" s="178"/>
      <c r="J58" s="178"/>
      <c r="K58" s="178"/>
      <c r="L58" s="178"/>
      <c r="M58" s="253"/>
      <c r="N58" s="253">
        <v>8</v>
      </c>
      <c r="O58" s="253" t="s">
        <v>12</v>
      </c>
      <c r="P58" s="253">
        <v>1</v>
      </c>
      <c r="Q58" s="184"/>
      <c r="R58" s="184">
        <v>8</v>
      </c>
      <c r="S58" s="184" t="s">
        <v>12</v>
      </c>
      <c r="T58" s="178">
        <v>2</v>
      </c>
      <c r="U58" s="253"/>
      <c r="V58" s="253"/>
      <c r="W58" s="253"/>
      <c r="X58" s="253"/>
      <c r="Y58" s="184"/>
      <c r="Z58" s="184"/>
      <c r="AA58" s="184"/>
      <c r="AB58" s="184"/>
      <c r="AC58" s="185"/>
      <c r="AD58" s="185"/>
      <c r="AE58" s="185"/>
      <c r="AF58" s="185"/>
      <c r="AG58" s="129">
        <f>SUM(E58,F58,I58,J58,M58,N58,Q58,R58,U58,V58,Y58,Z58)</f>
        <v>16</v>
      </c>
      <c r="AH58" s="129">
        <f>SUM(H58,L58,P58,T58,X58,AB58)</f>
        <v>3</v>
      </c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</row>
    <row r="59" spans="1:78" s="132" customFormat="1" ht="60" customHeight="1">
      <c r="A59" s="123">
        <v>4</v>
      </c>
      <c r="B59" s="165" t="s">
        <v>99</v>
      </c>
      <c r="C59" s="184" t="s">
        <v>11</v>
      </c>
      <c r="D59" s="155"/>
      <c r="E59" s="253"/>
      <c r="F59" s="253"/>
      <c r="G59" s="253"/>
      <c r="H59" s="253"/>
      <c r="I59" s="178"/>
      <c r="J59" s="178"/>
      <c r="K59" s="178"/>
      <c r="L59" s="178"/>
      <c r="M59" s="253"/>
      <c r="N59" s="253"/>
      <c r="O59" s="253"/>
      <c r="P59" s="253"/>
      <c r="Q59" s="184"/>
      <c r="R59" s="184">
        <v>8</v>
      </c>
      <c r="S59" s="184" t="s">
        <v>12</v>
      </c>
      <c r="T59" s="184">
        <v>1</v>
      </c>
      <c r="U59" s="253"/>
      <c r="V59" s="253"/>
      <c r="W59" s="253"/>
      <c r="X59" s="253"/>
      <c r="Y59" s="184"/>
      <c r="Z59" s="184"/>
      <c r="AA59" s="184"/>
      <c r="AB59" s="184"/>
      <c r="AC59" s="185"/>
      <c r="AD59" s="185"/>
      <c r="AE59" s="185"/>
      <c r="AF59" s="185"/>
      <c r="AG59" s="129">
        <f>SUM(E59,F59,I59,J59,M59,N59,Q59,R59,U59,V59,Y59,Z59)</f>
        <v>8</v>
      </c>
      <c r="AH59" s="129">
        <f>SUM(H59,L59,P59,T59,X59,AB59)</f>
        <v>1</v>
      </c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</row>
    <row r="60" spans="1:78" s="132" customFormat="1" ht="60" customHeight="1">
      <c r="A60" s="123">
        <v>5</v>
      </c>
      <c r="B60" s="165" t="s">
        <v>97</v>
      </c>
      <c r="C60" s="184" t="s">
        <v>9</v>
      </c>
      <c r="D60" s="155"/>
      <c r="E60" s="253"/>
      <c r="F60" s="253"/>
      <c r="G60" s="253"/>
      <c r="H60" s="253"/>
      <c r="I60" s="178"/>
      <c r="J60" s="178"/>
      <c r="K60" s="178"/>
      <c r="L60" s="178"/>
      <c r="M60" s="253"/>
      <c r="N60" s="253">
        <v>8</v>
      </c>
      <c r="O60" s="253" t="s">
        <v>12</v>
      </c>
      <c r="P60" s="253">
        <v>1</v>
      </c>
      <c r="Q60" s="184"/>
      <c r="R60" s="184">
        <v>8</v>
      </c>
      <c r="S60" s="184" t="s">
        <v>12</v>
      </c>
      <c r="T60" s="184">
        <v>1</v>
      </c>
      <c r="U60" s="253"/>
      <c r="V60" s="253"/>
      <c r="W60" s="253"/>
      <c r="X60" s="253"/>
      <c r="Y60" s="184"/>
      <c r="Z60" s="184"/>
      <c r="AA60" s="184"/>
      <c r="AB60" s="184"/>
      <c r="AC60" s="185"/>
      <c r="AD60" s="185"/>
      <c r="AE60" s="185"/>
      <c r="AF60" s="185"/>
      <c r="AG60" s="129">
        <f>SUM(E60,F60,I60,J60,M60,N60,Q60,R60,U60,V60,Y60,Z60)</f>
        <v>16</v>
      </c>
      <c r="AH60" s="129">
        <f>SUM(H60,L60,P60,T60,X60,AB60)</f>
        <v>2</v>
      </c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</row>
    <row r="61" spans="1:78" s="132" customFormat="1" ht="20.25" customHeight="1">
      <c r="A61" s="174" t="s">
        <v>133</v>
      </c>
      <c r="B61" s="338" t="s">
        <v>139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40"/>
      <c r="AG61" s="186">
        <f>+SUM(AG62:AG72)</f>
        <v>205</v>
      </c>
      <c r="AH61" s="186">
        <f>SUM(AH62:AH72)</f>
        <v>23</v>
      </c>
      <c r="AI61" s="153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</row>
    <row r="62" spans="1:78" s="132" customFormat="1" ht="60" customHeight="1">
      <c r="A62" s="123">
        <v>1</v>
      </c>
      <c r="B62" s="187" t="s">
        <v>155</v>
      </c>
      <c r="C62" s="188" t="s">
        <v>55</v>
      </c>
      <c r="D62" s="187"/>
      <c r="E62" s="253"/>
      <c r="F62" s="253"/>
      <c r="G62" s="253"/>
      <c r="H62" s="253"/>
      <c r="I62" s="178"/>
      <c r="J62" s="178"/>
      <c r="K62" s="178"/>
      <c r="L62" s="178"/>
      <c r="M62" s="253"/>
      <c r="N62" s="253"/>
      <c r="O62" s="253"/>
      <c r="P62" s="253"/>
      <c r="Q62" s="188"/>
      <c r="R62" s="188"/>
      <c r="S62" s="188"/>
      <c r="T62" s="188"/>
      <c r="U62" s="253"/>
      <c r="V62" s="253"/>
      <c r="W62" s="253"/>
      <c r="X62" s="253"/>
      <c r="Y62" s="188">
        <v>8</v>
      </c>
      <c r="Z62" s="188">
        <v>15</v>
      </c>
      <c r="AA62" s="188" t="s">
        <v>12</v>
      </c>
      <c r="AB62" s="188">
        <v>3</v>
      </c>
      <c r="AC62" s="185"/>
      <c r="AD62" s="185"/>
      <c r="AE62" s="185"/>
      <c r="AF62" s="185"/>
      <c r="AG62" s="129">
        <f aca="true" t="shared" si="6" ref="AG62:AG72">SUM(E62,F62,I62,J62,M62,N62,Q62,R62,U62,V62,Y62,Z62)</f>
        <v>23</v>
      </c>
      <c r="AH62" s="129">
        <f aca="true" t="shared" si="7" ref="AH62:AH72">SUM(H62,L62,P62,T62,X62,AB62)</f>
        <v>3</v>
      </c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</row>
    <row r="63" spans="1:78" s="132" customFormat="1" ht="60" customHeight="1">
      <c r="A63" s="123">
        <v>2</v>
      </c>
      <c r="B63" s="187" t="s">
        <v>140</v>
      </c>
      <c r="C63" s="188" t="s">
        <v>9</v>
      </c>
      <c r="D63" s="187"/>
      <c r="E63" s="253"/>
      <c r="F63" s="253"/>
      <c r="G63" s="253"/>
      <c r="H63" s="253"/>
      <c r="I63" s="178"/>
      <c r="J63" s="178"/>
      <c r="K63" s="178"/>
      <c r="L63" s="178"/>
      <c r="M63" s="253">
        <v>8</v>
      </c>
      <c r="N63" s="253">
        <v>15</v>
      </c>
      <c r="O63" s="253" t="s">
        <v>12</v>
      </c>
      <c r="P63" s="253">
        <v>2</v>
      </c>
      <c r="Q63" s="188"/>
      <c r="R63" s="188">
        <v>8</v>
      </c>
      <c r="S63" s="188" t="s">
        <v>12</v>
      </c>
      <c r="T63" s="188">
        <v>1</v>
      </c>
      <c r="U63" s="253"/>
      <c r="V63" s="253"/>
      <c r="W63" s="253"/>
      <c r="X63" s="253"/>
      <c r="Y63" s="188"/>
      <c r="Z63" s="188"/>
      <c r="AA63" s="188"/>
      <c r="AB63" s="188"/>
      <c r="AC63" s="185"/>
      <c r="AD63" s="185"/>
      <c r="AE63" s="185"/>
      <c r="AF63" s="185"/>
      <c r="AG63" s="129">
        <f t="shared" si="6"/>
        <v>31</v>
      </c>
      <c r="AH63" s="129">
        <f t="shared" si="7"/>
        <v>3</v>
      </c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</row>
    <row r="64" spans="1:78" s="132" customFormat="1" ht="60" customHeight="1">
      <c r="A64" s="123">
        <v>3</v>
      </c>
      <c r="B64" s="187" t="s">
        <v>181</v>
      </c>
      <c r="C64" s="188" t="s">
        <v>9</v>
      </c>
      <c r="D64" s="187"/>
      <c r="E64" s="253"/>
      <c r="F64" s="253"/>
      <c r="G64" s="253"/>
      <c r="H64" s="253"/>
      <c r="I64" s="178"/>
      <c r="J64" s="178"/>
      <c r="K64" s="178"/>
      <c r="L64" s="178"/>
      <c r="M64" s="253"/>
      <c r="N64" s="253"/>
      <c r="O64" s="253"/>
      <c r="P64" s="253"/>
      <c r="Q64" s="188"/>
      <c r="R64" s="188">
        <v>15</v>
      </c>
      <c r="S64" s="188" t="s">
        <v>12</v>
      </c>
      <c r="T64" s="188">
        <v>2</v>
      </c>
      <c r="U64" s="253"/>
      <c r="V64" s="253"/>
      <c r="W64" s="253"/>
      <c r="X64" s="253"/>
      <c r="Y64" s="188"/>
      <c r="Z64" s="188"/>
      <c r="AA64" s="188"/>
      <c r="AB64" s="188"/>
      <c r="AC64" s="185"/>
      <c r="AD64" s="185"/>
      <c r="AE64" s="185"/>
      <c r="AF64" s="185"/>
      <c r="AG64" s="129">
        <f t="shared" si="6"/>
        <v>15</v>
      </c>
      <c r="AH64" s="129">
        <f t="shared" si="7"/>
        <v>2</v>
      </c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</row>
    <row r="65" spans="1:78" s="132" customFormat="1" ht="60" customHeight="1">
      <c r="A65" s="123">
        <v>4</v>
      </c>
      <c r="B65" s="187" t="s">
        <v>146</v>
      </c>
      <c r="C65" s="188" t="s">
        <v>55</v>
      </c>
      <c r="D65" s="187"/>
      <c r="E65" s="253"/>
      <c r="F65" s="253"/>
      <c r="G65" s="253"/>
      <c r="H65" s="253"/>
      <c r="I65" s="178"/>
      <c r="J65" s="178"/>
      <c r="K65" s="178"/>
      <c r="L65" s="178"/>
      <c r="M65" s="253"/>
      <c r="N65" s="253"/>
      <c r="O65" s="253"/>
      <c r="P65" s="253"/>
      <c r="Q65" s="188"/>
      <c r="R65" s="188">
        <v>20</v>
      </c>
      <c r="S65" s="188" t="s">
        <v>12</v>
      </c>
      <c r="T65" s="188">
        <v>2</v>
      </c>
      <c r="U65" s="253"/>
      <c r="V65" s="253">
        <v>10</v>
      </c>
      <c r="W65" s="253" t="s">
        <v>12</v>
      </c>
      <c r="X65" s="253">
        <v>1</v>
      </c>
      <c r="Y65" s="188"/>
      <c r="Z65" s="188">
        <v>10</v>
      </c>
      <c r="AA65" s="188" t="s">
        <v>12</v>
      </c>
      <c r="AB65" s="188">
        <v>1</v>
      </c>
      <c r="AC65" s="185"/>
      <c r="AD65" s="185"/>
      <c r="AE65" s="185"/>
      <c r="AF65" s="185"/>
      <c r="AG65" s="129">
        <f t="shared" si="6"/>
        <v>40</v>
      </c>
      <c r="AH65" s="129">
        <f t="shared" si="7"/>
        <v>4</v>
      </c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</row>
    <row r="66" spans="1:78" s="132" customFormat="1" ht="60" customHeight="1">
      <c r="A66" s="123">
        <v>5</v>
      </c>
      <c r="B66" s="187" t="s">
        <v>143</v>
      </c>
      <c r="C66" s="188" t="s">
        <v>11</v>
      </c>
      <c r="D66" s="187"/>
      <c r="E66" s="253"/>
      <c r="F66" s="253"/>
      <c r="G66" s="253"/>
      <c r="H66" s="253"/>
      <c r="I66" s="178"/>
      <c r="J66" s="178"/>
      <c r="K66" s="178"/>
      <c r="L66" s="178"/>
      <c r="M66" s="253"/>
      <c r="N66" s="253">
        <v>15</v>
      </c>
      <c r="O66" s="253" t="s">
        <v>160</v>
      </c>
      <c r="P66" s="253">
        <v>2</v>
      </c>
      <c r="Q66" s="188"/>
      <c r="R66" s="188"/>
      <c r="S66" s="188"/>
      <c r="T66" s="188"/>
      <c r="U66" s="253"/>
      <c r="V66" s="253"/>
      <c r="W66" s="253"/>
      <c r="X66" s="253"/>
      <c r="Y66" s="188"/>
      <c r="Z66" s="188"/>
      <c r="AA66" s="188"/>
      <c r="AB66" s="188"/>
      <c r="AC66" s="185"/>
      <c r="AD66" s="185"/>
      <c r="AE66" s="185"/>
      <c r="AF66" s="185"/>
      <c r="AG66" s="129">
        <f t="shared" si="6"/>
        <v>15</v>
      </c>
      <c r="AH66" s="129">
        <f t="shared" si="7"/>
        <v>2</v>
      </c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</row>
    <row r="67" spans="1:78" s="132" customFormat="1" ht="60" customHeight="1">
      <c r="A67" s="123">
        <v>6</v>
      </c>
      <c r="B67" s="187" t="s">
        <v>208</v>
      </c>
      <c r="C67" s="188" t="s">
        <v>11</v>
      </c>
      <c r="D67" s="187"/>
      <c r="E67" s="253"/>
      <c r="F67" s="253"/>
      <c r="G67" s="253"/>
      <c r="H67" s="253"/>
      <c r="I67" s="178"/>
      <c r="J67" s="178"/>
      <c r="K67" s="178"/>
      <c r="L67" s="178"/>
      <c r="M67" s="253">
        <v>8</v>
      </c>
      <c r="N67" s="253">
        <v>8</v>
      </c>
      <c r="O67" s="253" t="s">
        <v>12</v>
      </c>
      <c r="P67" s="253">
        <v>1</v>
      </c>
      <c r="Q67" s="178"/>
      <c r="R67" s="178"/>
      <c r="S67" s="178"/>
      <c r="T67" s="178"/>
      <c r="U67" s="253"/>
      <c r="V67" s="253"/>
      <c r="W67" s="253"/>
      <c r="X67" s="253"/>
      <c r="Y67" s="188"/>
      <c r="Z67" s="188"/>
      <c r="AA67" s="188"/>
      <c r="AB67" s="188"/>
      <c r="AC67" s="185"/>
      <c r="AD67" s="185"/>
      <c r="AE67" s="185"/>
      <c r="AF67" s="185"/>
      <c r="AG67" s="129">
        <f t="shared" si="6"/>
        <v>16</v>
      </c>
      <c r="AH67" s="129">
        <f t="shared" si="7"/>
        <v>1</v>
      </c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</row>
    <row r="68" spans="1:78" s="132" customFormat="1" ht="60" customHeight="1">
      <c r="A68" s="123">
        <v>7</v>
      </c>
      <c r="B68" s="187" t="s">
        <v>156</v>
      </c>
      <c r="C68" s="188" t="s">
        <v>11</v>
      </c>
      <c r="D68" s="187"/>
      <c r="E68" s="253"/>
      <c r="F68" s="253"/>
      <c r="G68" s="253"/>
      <c r="H68" s="253"/>
      <c r="I68" s="178"/>
      <c r="J68" s="178"/>
      <c r="K68" s="178"/>
      <c r="L68" s="178"/>
      <c r="M68" s="253"/>
      <c r="N68" s="253"/>
      <c r="O68" s="253"/>
      <c r="P68" s="253"/>
      <c r="Q68" s="188"/>
      <c r="R68" s="188">
        <v>15</v>
      </c>
      <c r="S68" s="188" t="s">
        <v>12</v>
      </c>
      <c r="T68" s="188">
        <v>2</v>
      </c>
      <c r="U68" s="253"/>
      <c r="V68" s="253"/>
      <c r="W68" s="253"/>
      <c r="X68" s="253"/>
      <c r="Y68" s="188"/>
      <c r="Z68" s="188"/>
      <c r="AA68" s="188"/>
      <c r="AB68" s="188"/>
      <c r="AC68" s="185"/>
      <c r="AD68" s="185"/>
      <c r="AE68" s="185"/>
      <c r="AF68" s="185"/>
      <c r="AG68" s="129">
        <f>SUM(E68,F68,I68,J68,M68,N68,Q68,R68,U68,V68,Y68,Z68)</f>
        <v>15</v>
      </c>
      <c r="AH68" s="129">
        <f>SUM(H68,L68,P68,T68,X68,AB68)</f>
        <v>2</v>
      </c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</row>
    <row r="69" spans="1:78" s="132" customFormat="1" ht="60" customHeight="1">
      <c r="A69" s="123">
        <v>8</v>
      </c>
      <c r="B69" s="187" t="s">
        <v>175</v>
      </c>
      <c r="C69" s="188" t="s">
        <v>11</v>
      </c>
      <c r="D69" s="187"/>
      <c r="E69" s="253"/>
      <c r="F69" s="253"/>
      <c r="G69" s="253"/>
      <c r="H69" s="253"/>
      <c r="I69" s="178"/>
      <c r="J69" s="178"/>
      <c r="K69" s="178"/>
      <c r="L69" s="178"/>
      <c r="M69" s="253"/>
      <c r="N69" s="253">
        <v>10</v>
      </c>
      <c r="O69" s="253" t="s">
        <v>12</v>
      </c>
      <c r="P69" s="253">
        <v>1</v>
      </c>
      <c r="Q69" s="188"/>
      <c r="R69" s="188"/>
      <c r="S69" s="188"/>
      <c r="T69" s="188"/>
      <c r="U69" s="253"/>
      <c r="V69" s="253"/>
      <c r="W69" s="253"/>
      <c r="X69" s="253"/>
      <c r="Y69" s="188"/>
      <c r="Z69" s="188"/>
      <c r="AA69" s="188"/>
      <c r="AB69" s="188"/>
      <c r="AC69" s="185"/>
      <c r="AD69" s="185"/>
      <c r="AE69" s="185"/>
      <c r="AF69" s="185"/>
      <c r="AG69" s="129">
        <f>SUM(E69,F69,I69,J69,M69,N69,Q69,R69,U69,V69,Y69,Z69)</f>
        <v>10</v>
      </c>
      <c r="AH69" s="129">
        <f>SUM(H69,L69,P69,T69,X69,AB69)</f>
        <v>1</v>
      </c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</row>
    <row r="70" spans="1:78" s="132" customFormat="1" ht="60" customHeight="1">
      <c r="A70" s="123">
        <v>9</v>
      </c>
      <c r="B70" s="187" t="s">
        <v>165</v>
      </c>
      <c r="C70" s="188" t="s">
        <v>11</v>
      </c>
      <c r="D70" s="187"/>
      <c r="E70" s="253"/>
      <c r="F70" s="253"/>
      <c r="G70" s="253"/>
      <c r="H70" s="253"/>
      <c r="I70" s="178"/>
      <c r="J70" s="178"/>
      <c r="K70" s="178"/>
      <c r="L70" s="178"/>
      <c r="M70" s="253"/>
      <c r="N70" s="253"/>
      <c r="O70" s="253"/>
      <c r="P70" s="253"/>
      <c r="Q70" s="188"/>
      <c r="R70" s="188"/>
      <c r="S70" s="188"/>
      <c r="T70" s="188"/>
      <c r="U70" s="253"/>
      <c r="V70" s="253">
        <v>15</v>
      </c>
      <c r="W70" s="253" t="s">
        <v>12</v>
      </c>
      <c r="X70" s="253">
        <v>2</v>
      </c>
      <c r="Y70" s="188"/>
      <c r="Z70" s="188"/>
      <c r="AA70" s="188"/>
      <c r="AB70" s="188"/>
      <c r="AC70" s="185"/>
      <c r="AD70" s="185"/>
      <c r="AE70" s="185"/>
      <c r="AF70" s="185"/>
      <c r="AG70" s="129">
        <f>SUM(E70,F70,I70,J70,M70,N70,Q70,R70,U70,V70,Y70,Z70)</f>
        <v>15</v>
      </c>
      <c r="AH70" s="129">
        <f>SUM(H70,L70,P70,T70,X70,AB70)</f>
        <v>2</v>
      </c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</row>
    <row r="71" spans="1:78" s="132" customFormat="1" ht="60" customHeight="1">
      <c r="A71" s="123">
        <v>10</v>
      </c>
      <c r="B71" s="187" t="s">
        <v>209</v>
      </c>
      <c r="C71" s="188" t="s">
        <v>11</v>
      </c>
      <c r="D71" s="187"/>
      <c r="E71" s="253"/>
      <c r="F71" s="253"/>
      <c r="G71" s="253"/>
      <c r="H71" s="253"/>
      <c r="I71" s="178"/>
      <c r="J71" s="178"/>
      <c r="K71" s="178"/>
      <c r="L71" s="178"/>
      <c r="M71" s="253"/>
      <c r="N71" s="253"/>
      <c r="O71" s="253"/>
      <c r="P71" s="253"/>
      <c r="Q71" s="188"/>
      <c r="R71" s="188">
        <v>10</v>
      </c>
      <c r="S71" s="188" t="s">
        <v>12</v>
      </c>
      <c r="T71" s="188">
        <v>1</v>
      </c>
      <c r="U71" s="253"/>
      <c r="V71" s="253"/>
      <c r="W71" s="253"/>
      <c r="X71" s="253"/>
      <c r="Y71" s="188"/>
      <c r="Z71" s="188"/>
      <c r="AA71" s="188"/>
      <c r="AB71" s="188"/>
      <c r="AC71" s="185"/>
      <c r="AD71" s="185"/>
      <c r="AE71" s="185"/>
      <c r="AF71" s="185"/>
      <c r="AG71" s="129">
        <f t="shared" si="6"/>
        <v>10</v>
      </c>
      <c r="AH71" s="129">
        <f t="shared" si="7"/>
        <v>1</v>
      </c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</row>
    <row r="72" spans="1:78" s="132" customFormat="1" ht="60" customHeight="1">
      <c r="A72" s="123">
        <v>11</v>
      </c>
      <c r="B72" s="263" t="s">
        <v>207</v>
      </c>
      <c r="C72" s="188" t="s">
        <v>11</v>
      </c>
      <c r="D72" s="187"/>
      <c r="E72" s="253"/>
      <c r="F72" s="253"/>
      <c r="G72" s="253"/>
      <c r="H72" s="253"/>
      <c r="I72" s="178"/>
      <c r="J72" s="178"/>
      <c r="K72" s="178"/>
      <c r="L72" s="178"/>
      <c r="M72" s="253"/>
      <c r="N72" s="253"/>
      <c r="O72" s="253"/>
      <c r="P72" s="253"/>
      <c r="Q72" s="188"/>
      <c r="R72" s="188"/>
      <c r="S72" s="188"/>
      <c r="T72" s="188"/>
      <c r="U72" s="253"/>
      <c r="V72" s="253">
        <v>15</v>
      </c>
      <c r="W72" s="253" t="s">
        <v>12</v>
      </c>
      <c r="X72" s="253">
        <v>2</v>
      </c>
      <c r="Y72" s="188"/>
      <c r="Z72" s="188"/>
      <c r="AA72" s="188"/>
      <c r="AB72" s="188"/>
      <c r="AC72" s="185"/>
      <c r="AD72" s="185"/>
      <c r="AE72" s="185"/>
      <c r="AF72" s="185"/>
      <c r="AG72" s="129">
        <f t="shared" si="6"/>
        <v>15</v>
      </c>
      <c r="AH72" s="129">
        <f t="shared" si="7"/>
        <v>2</v>
      </c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</row>
    <row r="73" spans="1:78" s="132" customFormat="1" ht="20.25">
      <c r="A73" s="189" t="s">
        <v>182</v>
      </c>
      <c r="B73" s="305" t="s">
        <v>184</v>
      </c>
      <c r="C73" s="306"/>
      <c r="D73" s="307"/>
      <c r="E73" s="307"/>
      <c r="F73" s="307"/>
      <c r="G73" s="307"/>
      <c r="H73" s="307"/>
      <c r="I73" s="306"/>
      <c r="J73" s="306"/>
      <c r="K73" s="306"/>
      <c r="L73" s="307"/>
      <c r="M73" s="307"/>
      <c r="N73" s="307"/>
      <c r="O73" s="307"/>
      <c r="P73" s="307"/>
      <c r="Q73" s="306"/>
      <c r="R73" s="306"/>
      <c r="S73" s="306"/>
      <c r="T73" s="307"/>
      <c r="U73" s="307"/>
      <c r="V73" s="307"/>
      <c r="W73" s="307"/>
      <c r="X73" s="307"/>
      <c r="Y73" s="306"/>
      <c r="Z73" s="306"/>
      <c r="AA73" s="306"/>
      <c r="AB73" s="307"/>
      <c r="AC73" s="307"/>
      <c r="AD73" s="307"/>
      <c r="AE73" s="307"/>
      <c r="AF73" s="308"/>
      <c r="AG73" s="190"/>
      <c r="AH73" s="191">
        <f>SUM(AH74+AH75)</f>
        <v>33</v>
      </c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</row>
    <row r="74" spans="1:78" s="132" customFormat="1" ht="59.25" customHeight="1">
      <c r="A74" s="123">
        <v>1</v>
      </c>
      <c r="B74" s="155" t="s">
        <v>176</v>
      </c>
      <c r="C74" s="147"/>
      <c r="D74" s="144"/>
      <c r="E74" s="137"/>
      <c r="F74" s="137"/>
      <c r="G74" s="137"/>
      <c r="H74" s="145"/>
      <c r="I74" s="178"/>
      <c r="J74" s="178"/>
      <c r="K74" s="178"/>
      <c r="L74" s="178"/>
      <c r="M74" s="297" t="s">
        <v>189</v>
      </c>
      <c r="N74" s="297"/>
      <c r="O74" s="297"/>
      <c r="P74" s="255">
        <v>6</v>
      </c>
      <c r="Q74" s="298" t="s">
        <v>190</v>
      </c>
      <c r="R74" s="298"/>
      <c r="S74" s="298"/>
      <c r="T74" s="178">
        <v>10</v>
      </c>
      <c r="U74" s="299" t="s">
        <v>192</v>
      </c>
      <c r="V74" s="300"/>
      <c r="W74" s="301"/>
      <c r="X74" s="253">
        <v>6</v>
      </c>
      <c r="Y74" s="302" t="s">
        <v>192</v>
      </c>
      <c r="Z74" s="303"/>
      <c r="AA74" s="304"/>
      <c r="AB74" s="184">
        <v>7</v>
      </c>
      <c r="AC74" s="139"/>
      <c r="AD74" s="194"/>
      <c r="AE74" s="195"/>
      <c r="AF74" s="196"/>
      <c r="AG74" s="197" t="s">
        <v>193</v>
      </c>
      <c r="AH74" s="129">
        <f>SUM(P74+T74+X74+AB74)</f>
        <v>29</v>
      </c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</row>
    <row r="75" spans="1:78" s="132" customFormat="1" ht="59.25" customHeight="1">
      <c r="A75" s="123">
        <v>2</v>
      </c>
      <c r="B75" s="155" t="s">
        <v>185</v>
      </c>
      <c r="C75" s="147"/>
      <c r="D75" s="144"/>
      <c r="E75" s="137"/>
      <c r="F75" s="137"/>
      <c r="G75" s="137"/>
      <c r="H75" s="145"/>
      <c r="I75" s="178"/>
      <c r="J75" s="178"/>
      <c r="K75" s="178"/>
      <c r="L75" s="178"/>
      <c r="M75" s="297"/>
      <c r="N75" s="297"/>
      <c r="O75" s="297"/>
      <c r="P75" s="255"/>
      <c r="Q75" s="298"/>
      <c r="R75" s="298"/>
      <c r="S75" s="298"/>
      <c r="T75" s="254"/>
      <c r="U75" s="299">
        <v>30</v>
      </c>
      <c r="V75" s="300"/>
      <c r="W75" s="301"/>
      <c r="X75" s="253">
        <v>2</v>
      </c>
      <c r="Y75" s="302">
        <v>30</v>
      </c>
      <c r="Z75" s="303"/>
      <c r="AA75" s="304"/>
      <c r="AB75" s="184">
        <v>2</v>
      </c>
      <c r="AC75" s="139"/>
      <c r="AD75" s="194"/>
      <c r="AE75" s="195"/>
      <c r="AF75" s="196"/>
      <c r="AG75" s="197">
        <f>SUM(U75+Y75)</f>
        <v>60</v>
      </c>
      <c r="AH75" s="129">
        <f>SUM(X75+AB75)</f>
        <v>4</v>
      </c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</row>
    <row r="76" spans="1:54" ht="19.5" customHeight="1">
      <c r="A76" s="189" t="s">
        <v>70</v>
      </c>
      <c r="B76" s="305" t="s">
        <v>186</v>
      </c>
      <c r="C76" s="306"/>
      <c r="D76" s="307"/>
      <c r="E76" s="307"/>
      <c r="F76" s="307"/>
      <c r="G76" s="307"/>
      <c r="H76" s="307"/>
      <c r="I76" s="306"/>
      <c r="J76" s="306"/>
      <c r="K76" s="306"/>
      <c r="L76" s="307"/>
      <c r="M76" s="307"/>
      <c r="N76" s="307"/>
      <c r="O76" s="307"/>
      <c r="P76" s="307"/>
      <c r="Q76" s="306"/>
      <c r="R76" s="306"/>
      <c r="S76" s="306"/>
      <c r="T76" s="307"/>
      <c r="U76" s="307"/>
      <c r="V76" s="307"/>
      <c r="W76" s="307"/>
      <c r="X76" s="307"/>
      <c r="Y76" s="306"/>
      <c r="Z76" s="306"/>
      <c r="AA76" s="306"/>
      <c r="AB76" s="307"/>
      <c r="AC76" s="307"/>
      <c r="AD76" s="307"/>
      <c r="AE76" s="307"/>
      <c r="AF76" s="308"/>
      <c r="AG76" s="190"/>
      <c r="AH76" s="191">
        <f>AH77</f>
        <v>33</v>
      </c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</row>
    <row r="77" spans="1:54" ht="60" customHeight="1">
      <c r="A77" s="123">
        <v>1</v>
      </c>
      <c r="B77" s="155" t="s">
        <v>176</v>
      </c>
      <c r="C77" s="147"/>
      <c r="D77" s="144"/>
      <c r="E77" s="137"/>
      <c r="F77" s="137"/>
      <c r="G77" s="137"/>
      <c r="H77" s="145"/>
      <c r="I77" s="178"/>
      <c r="J77" s="178"/>
      <c r="K77" s="178"/>
      <c r="L77" s="178"/>
      <c r="M77" s="297" t="s">
        <v>189</v>
      </c>
      <c r="N77" s="297"/>
      <c r="O77" s="297"/>
      <c r="P77" s="255">
        <v>6</v>
      </c>
      <c r="Q77" s="298" t="s">
        <v>190</v>
      </c>
      <c r="R77" s="298"/>
      <c r="S77" s="298"/>
      <c r="T77" s="254">
        <v>10</v>
      </c>
      <c r="U77" s="299" t="s">
        <v>191</v>
      </c>
      <c r="V77" s="300"/>
      <c r="W77" s="301"/>
      <c r="X77" s="253">
        <v>8</v>
      </c>
      <c r="Y77" s="302" t="s">
        <v>191</v>
      </c>
      <c r="Z77" s="303"/>
      <c r="AA77" s="304"/>
      <c r="AB77" s="184">
        <v>9</v>
      </c>
      <c r="AC77" s="139"/>
      <c r="AD77" s="194"/>
      <c r="AE77" s="195"/>
      <c r="AF77" s="196"/>
      <c r="AG77" s="197" t="s">
        <v>162</v>
      </c>
      <c r="AH77" s="129">
        <f>SUM(P77+T77+X77+AB77)</f>
        <v>33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</row>
    <row r="78" spans="1:54" ht="37.5" customHeight="1">
      <c r="A78" s="198" t="s">
        <v>134</v>
      </c>
      <c r="B78" s="336" t="s">
        <v>122</v>
      </c>
      <c r="C78" s="337"/>
      <c r="D78" s="199"/>
      <c r="E78" s="200"/>
      <c r="F78" s="200"/>
      <c r="G78" s="200"/>
      <c r="H78" s="201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139"/>
      <c r="AD78" s="194"/>
      <c r="AE78" s="203"/>
      <c r="AF78" s="204"/>
      <c r="AG78" s="205">
        <f>SUM(AG79:AG81)</f>
        <v>39</v>
      </c>
      <c r="AH78" s="206">
        <f>SUM(AH79:AH81)</f>
        <v>5</v>
      </c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</row>
    <row r="79" spans="1:78" s="209" customFormat="1" ht="59.25" customHeight="1">
      <c r="A79" s="123">
        <v>1</v>
      </c>
      <c r="B79" s="187" t="s">
        <v>178</v>
      </c>
      <c r="C79" s="125" t="s">
        <v>70</v>
      </c>
      <c r="D79" s="125"/>
      <c r="E79" s="126"/>
      <c r="F79" s="126"/>
      <c r="G79" s="126"/>
      <c r="H79" s="126"/>
      <c r="I79" s="127">
        <v>8</v>
      </c>
      <c r="J79" s="127">
        <v>8</v>
      </c>
      <c r="K79" s="127" t="s">
        <v>12</v>
      </c>
      <c r="L79" s="127">
        <v>2</v>
      </c>
      <c r="M79" s="126"/>
      <c r="N79" s="126"/>
      <c r="O79" s="126"/>
      <c r="P79" s="126"/>
      <c r="Q79" s="125"/>
      <c r="R79" s="125"/>
      <c r="S79" s="170"/>
      <c r="T79" s="125"/>
      <c r="U79" s="126"/>
      <c r="V79" s="126"/>
      <c r="W79" s="126"/>
      <c r="X79" s="126"/>
      <c r="Y79" s="125"/>
      <c r="Z79" s="125"/>
      <c r="AA79" s="125"/>
      <c r="AB79" s="125"/>
      <c r="AC79" s="128"/>
      <c r="AD79" s="128"/>
      <c r="AE79" s="128"/>
      <c r="AF79" s="128"/>
      <c r="AG79" s="129">
        <f>SUM(E79,F79,I79,J79,M79,N79,Q79,R79,U79,V79,Y79,Z79)</f>
        <v>16</v>
      </c>
      <c r="AH79" s="129">
        <f>SUM(H79,L79,P79,T79,X79,AB79)</f>
        <v>2</v>
      </c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</row>
    <row r="80" spans="1:54" ht="59.25" customHeight="1">
      <c r="A80" s="123">
        <v>2</v>
      </c>
      <c r="B80" s="187" t="s">
        <v>177</v>
      </c>
      <c r="C80" s="125" t="s">
        <v>11</v>
      </c>
      <c r="D80" s="125"/>
      <c r="E80" s="126"/>
      <c r="F80" s="126"/>
      <c r="G80" s="126"/>
      <c r="H80" s="126"/>
      <c r="I80" s="127">
        <v>15</v>
      </c>
      <c r="J80" s="127"/>
      <c r="K80" s="127"/>
      <c r="L80" s="127">
        <v>2</v>
      </c>
      <c r="M80" s="126"/>
      <c r="N80" s="126"/>
      <c r="O80" s="126"/>
      <c r="P80" s="126"/>
      <c r="Q80" s="125"/>
      <c r="R80" s="125"/>
      <c r="S80" s="170"/>
      <c r="T80" s="125"/>
      <c r="U80" s="126"/>
      <c r="V80" s="126"/>
      <c r="W80" s="126"/>
      <c r="X80" s="126"/>
      <c r="Y80" s="125"/>
      <c r="Z80" s="125"/>
      <c r="AA80" s="125"/>
      <c r="AB80" s="125"/>
      <c r="AC80" s="128"/>
      <c r="AD80" s="128"/>
      <c r="AE80" s="128"/>
      <c r="AF80" s="128"/>
      <c r="AG80" s="129">
        <f>SUM(E80,F80,I80,J80,M80,N80,Q80,R80,U80,V80,Y80,Z80)</f>
        <v>15</v>
      </c>
      <c r="AH80" s="129">
        <f>SUM(H80,L80,P80,T80,X80,AB80)</f>
        <v>2</v>
      </c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</row>
    <row r="81" spans="1:54" ht="59.25" customHeight="1">
      <c r="A81" s="123">
        <v>3</v>
      </c>
      <c r="B81" s="179" t="s">
        <v>19</v>
      </c>
      <c r="C81" s="125" t="s">
        <v>11</v>
      </c>
      <c r="D81" s="125"/>
      <c r="E81" s="126">
        <v>8</v>
      </c>
      <c r="F81" s="126"/>
      <c r="G81" s="126"/>
      <c r="H81" s="126">
        <v>1</v>
      </c>
      <c r="I81" s="210"/>
      <c r="J81" s="127"/>
      <c r="K81" s="127"/>
      <c r="L81" s="127"/>
      <c r="M81" s="126"/>
      <c r="N81" s="126"/>
      <c r="O81" s="126"/>
      <c r="P81" s="126"/>
      <c r="Q81" s="125"/>
      <c r="R81" s="125"/>
      <c r="S81" s="125"/>
      <c r="T81" s="125"/>
      <c r="U81" s="126"/>
      <c r="V81" s="126"/>
      <c r="W81" s="126"/>
      <c r="X81" s="126"/>
      <c r="Y81" s="125"/>
      <c r="Z81" s="125"/>
      <c r="AA81" s="125"/>
      <c r="AB81" s="125"/>
      <c r="AC81" s="211"/>
      <c r="AD81" s="211"/>
      <c r="AE81" s="211"/>
      <c r="AF81" s="211"/>
      <c r="AG81" s="129">
        <f>SUM(E81,F81,I81,J81,M81,N81,Q81,R81,U81,V81,Y81,Z81)</f>
        <v>8</v>
      </c>
      <c r="AH81" s="129">
        <f>SUM(H81,L81,P81,T81,X81,AB81)</f>
        <v>1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</row>
    <row r="82" spans="1:78" s="209" customFormat="1" ht="39.75" customHeight="1">
      <c r="A82" s="327" t="s">
        <v>157</v>
      </c>
      <c r="B82" s="328"/>
      <c r="C82" s="329"/>
      <c r="D82" s="188"/>
      <c r="E82" s="213">
        <f>SUM(E15:E81)</f>
        <v>46</v>
      </c>
      <c r="F82" s="214">
        <f>SUM(F15:F81)</f>
        <v>187</v>
      </c>
      <c r="G82" s="253"/>
      <c r="H82" s="214">
        <f>SUM(H15:H81)</f>
        <v>30</v>
      </c>
      <c r="I82" s="213">
        <f>SUM(I15:I81)</f>
        <v>77</v>
      </c>
      <c r="J82" s="215">
        <f>SUM(J15:J81)</f>
        <v>142</v>
      </c>
      <c r="K82" s="215"/>
      <c r="L82" s="215">
        <f>SUM(L15:L81)</f>
        <v>30</v>
      </c>
      <c r="M82" s="213">
        <f>SUM(M15:M42,M45:M54,M79:M81)</f>
        <v>37</v>
      </c>
      <c r="N82" s="214">
        <f>SUM(N15:N42,N45:N54,N79:N81)</f>
        <v>161</v>
      </c>
      <c r="O82" s="253"/>
      <c r="P82" s="214">
        <f>SUM(P15:P54,P74,P79:P81)</f>
        <v>30</v>
      </c>
      <c r="Q82" s="213">
        <f>SUM(Q15:Q42,Q45:Q54,Q79:Q81)</f>
        <v>29</v>
      </c>
      <c r="R82" s="216">
        <f>SUM(R15:R42,R45:R54,R79:R81)</f>
        <v>162</v>
      </c>
      <c r="S82" s="188"/>
      <c r="T82" s="216">
        <f>SUM(T15:T54,T74,T79:T81)</f>
        <v>30</v>
      </c>
      <c r="U82" s="213">
        <f>SUM(U15:U42,U45:U54,U79:U81)</f>
        <v>16</v>
      </c>
      <c r="V82" s="214">
        <f>SUM(V15:V42,V45:V54,V79:V81)</f>
        <v>109</v>
      </c>
      <c r="W82" s="253"/>
      <c r="X82" s="214">
        <f>SUM(X15:X54,X74,X75,X79:X81)</f>
        <v>30</v>
      </c>
      <c r="Y82" s="213">
        <f>SUM(Y15:Y42,Y45:Y54,Y79:Y81)</f>
        <v>0</v>
      </c>
      <c r="Z82" s="216">
        <f>SUM(Z15:Z42,Z45:Z54,Z79:Z81)</f>
        <v>100</v>
      </c>
      <c r="AA82" s="188"/>
      <c r="AB82" s="216">
        <f>SUM(AB15:AB54,AB74,AB75,AB79:AB81)</f>
        <v>30</v>
      </c>
      <c r="AC82" s="217"/>
      <c r="AD82" s="217"/>
      <c r="AE82" s="217"/>
      <c r="AF82" s="217"/>
      <c r="AG82" s="218">
        <f>SUM(AG14,AG21,AG29,AG44,AG78)</f>
        <v>1066</v>
      </c>
      <c r="AH82" s="218">
        <f>SUM(AH14,AH21,AH29,AH44,AH73,AH78)</f>
        <v>180</v>
      </c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</row>
    <row r="83" spans="1:78" s="209" customFormat="1" ht="39.75" customHeight="1">
      <c r="A83" s="327" t="s">
        <v>148</v>
      </c>
      <c r="B83" s="328"/>
      <c r="C83" s="329"/>
      <c r="D83" s="125"/>
      <c r="E83" s="220">
        <f>SUM(E15:E81)</f>
        <v>46</v>
      </c>
      <c r="F83" s="221">
        <f>SUM(F15:F81)</f>
        <v>187</v>
      </c>
      <c r="G83" s="126"/>
      <c r="H83" s="221">
        <f>SUM(H15:H81)</f>
        <v>30</v>
      </c>
      <c r="I83" s="220">
        <f>SUM(I15:I81)</f>
        <v>77</v>
      </c>
      <c r="J83" s="222">
        <f>SUM(J15:J81)</f>
        <v>142</v>
      </c>
      <c r="K83" s="127"/>
      <c r="L83" s="222">
        <f>SUM(L15:L81)</f>
        <v>30</v>
      </c>
      <c r="M83" s="220">
        <f>SUM(M15:M42,M56:M60,M79:M81)</f>
        <v>16</v>
      </c>
      <c r="N83" s="221">
        <f>SUM(N15:N42,N56:N60,N79:N81)</f>
        <v>190</v>
      </c>
      <c r="O83" s="126"/>
      <c r="P83" s="221">
        <f>SUM(P15:P42,P56:P60,P74,P79:P81)</f>
        <v>30</v>
      </c>
      <c r="Q83" s="220">
        <f>SUM(Q15:Q42,Q56:Q60,Q79:Q81)</f>
        <v>13</v>
      </c>
      <c r="R83" s="223">
        <f>SUM(R15:R42,R56:R60,R79:R81)</f>
        <v>156</v>
      </c>
      <c r="S83" s="125"/>
      <c r="T83" s="223">
        <f>SUM(T15:T42,T56:T60,T74,T79:T81)</f>
        <v>30</v>
      </c>
      <c r="U83" s="220">
        <f>SUM(U15:U42,U56:U60,U79:U81)</f>
        <v>16</v>
      </c>
      <c r="V83" s="221">
        <f>SUM(V15:V42,V56:V60,V79:V81)</f>
        <v>101</v>
      </c>
      <c r="W83" s="126"/>
      <c r="X83" s="221">
        <f>SUM(X15:X42,X56:X60,X77,X79:X81)</f>
        <v>30</v>
      </c>
      <c r="Y83" s="220">
        <f>SUM(Y15:Y42,Y56:Y60,Y79:Y81)</f>
        <v>0</v>
      </c>
      <c r="Z83" s="223">
        <f>SUM(Z15:Z42,Z56:Z60,Z79:Z81)</f>
        <v>108</v>
      </c>
      <c r="AA83" s="125"/>
      <c r="AB83" s="223">
        <f>SUM(AB15:AB42,AB56:AB60,AB77,AB79:AB81)</f>
        <v>30</v>
      </c>
      <c r="AC83" s="211"/>
      <c r="AD83" s="211"/>
      <c r="AE83" s="211"/>
      <c r="AF83" s="211"/>
      <c r="AG83" s="129">
        <f>SUM(AG14,AG21,AG29,AG55,AG78)</f>
        <v>1052</v>
      </c>
      <c r="AH83" s="129">
        <f>SUM(AH14,AH21,AH29,AH55,AH73,AH78)</f>
        <v>180</v>
      </c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</row>
    <row r="84" spans="1:54" ht="39.75" customHeight="1">
      <c r="A84" s="330" t="s">
        <v>149</v>
      </c>
      <c r="B84" s="331"/>
      <c r="C84" s="332"/>
      <c r="D84" s="224"/>
      <c r="E84" s="225">
        <f>SUM(E15:E81)</f>
        <v>46</v>
      </c>
      <c r="F84" s="226">
        <f>SUM(F15:F81)</f>
        <v>187</v>
      </c>
      <c r="G84" s="226"/>
      <c r="H84" s="226">
        <f>SUM(H15:H81)</f>
        <v>30</v>
      </c>
      <c r="I84" s="225">
        <f>SUM(I15:I81)</f>
        <v>77</v>
      </c>
      <c r="J84" s="250">
        <f>SUM(J15:J81)</f>
        <v>142</v>
      </c>
      <c r="K84" s="250"/>
      <c r="L84" s="250">
        <f>SUM(L15:L81)</f>
        <v>30</v>
      </c>
      <c r="M84" s="227">
        <f>SUM(M15:M42,M62:M72,M79:M81)</f>
        <v>32</v>
      </c>
      <c r="N84" s="228">
        <f>SUM(N15:N42,N62:N72,N79:N81)</f>
        <v>169</v>
      </c>
      <c r="O84" s="228"/>
      <c r="P84" s="228">
        <f>SUM(P15:P42,P62:P72,P74,P79:P81)</f>
        <v>30</v>
      </c>
      <c r="Q84" s="227">
        <f>SUM(Q15:Q42,Q62:Q72,Q79:Q81)</f>
        <v>13</v>
      </c>
      <c r="R84" s="250">
        <f>SUM(R15:R42,R62:R72,R79:R81)</f>
        <v>155</v>
      </c>
      <c r="S84" s="250"/>
      <c r="T84" s="250">
        <f>SUM(T15:T42,T62:T72,T74,T79:T81)</f>
        <v>30</v>
      </c>
      <c r="U84" s="227">
        <f>SUM(U15:U42,U62:U72,U79:U81)</f>
        <v>16</v>
      </c>
      <c r="V84" s="228">
        <f>SUM(V15:V42,V62:V72,V79:V81)</f>
        <v>103</v>
      </c>
      <c r="W84" s="228"/>
      <c r="X84" s="228">
        <f>SUM(X15:X42,X62:X72,X77,X79:X81)</f>
        <v>30</v>
      </c>
      <c r="Y84" s="227">
        <f>SUM(Y15:Y42,Y62:Y72,Y79:Y81)</f>
        <v>8</v>
      </c>
      <c r="Z84" s="250">
        <f>SUM(Z15:Z42,Z62:Z72,Z79:Z81)</f>
        <v>102</v>
      </c>
      <c r="AA84" s="250"/>
      <c r="AB84" s="250">
        <f>SUM(AB15:AB38,AB62:AB72,AB77,AB79:AB81)</f>
        <v>30</v>
      </c>
      <c r="AC84" s="229" t="e">
        <f>SUM((AC20:AC73),(#REF!),(AC29:AC37),(#REF!),(#REF!),(AC74:AC74),(#REF!))</f>
        <v>#REF!</v>
      </c>
      <c r="AD84" s="229" t="e">
        <f>SUM((AD20:AD73),(#REF!),(AD29:AD37),(#REF!),(#REF!),(AD74:AD74),(#REF!))</f>
        <v>#REF!</v>
      </c>
      <c r="AE84" s="229" t="e">
        <f>SUM((AE20:AE73),(#REF!),(AE29:AE37),(#REF!),(#REF!),(AE74:AE74),(#REF!))</f>
        <v>#REF!</v>
      </c>
      <c r="AF84" s="229" t="e">
        <f>SUM((AF20:AF73),(#REF!),(AF29:AF37),(#REF!),(#REF!),(AF74:AF74),(#REF!))</f>
        <v>#REF!</v>
      </c>
      <c r="AG84" s="230">
        <f>SUM(AG14,AG21,AG29,AG61,AG78)</f>
        <v>1050</v>
      </c>
      <c r="AH84" s="231">
        <f>SUM(AH14,AH21,AH29,AH61,AH73,AH78)</f>
        <v>180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</row>
    <row r="85" spans="1:54" ht="39.75" customHeight="1">
      <c r="A85" s="333" t="s">
        <v>183</v>
      </c>
      <c r="B85" s="334"/>
      <c r="C85" s="335"/>
      <c r="D85" s="232"/>
      <c r="E85" s="324">
        <f>SUM(E82:F82)</f>
        <v>233</v>
      </c>
      <c r="F85" s="325"/>
      <c r="G85" s="325"/>
      <c r="H85" s="326"/>
      <c r="I85" s="324">
        <f>SUM(I82:J82)</f>
        <v>219</v>
      </c>
      <c r="J85" s="325"/>
      <c r="K85" s="325"/>
      <c r="L85" s="326"/>
      <c r="M85" s="319">
        <f>SUM(M82:N82)</f>
        <v>198</v>
      </c>
      <c r="N85" s="320"/>
      <c r="O85" s="320"/>
      <c r="P85" s="321"/>
      <c r="Q85" s="309">
        <f>SUM(Q82:R82)</f>
        <v>191</v>
      </c>
      <c r="R85" s="310"/>
      <c r="S85" s="310"/>
      <c r="T85" s="311"/>
      <c r="U85" s="319">
        <f>SUM(U82:V82)</f>
        <v>125</v>
      </c>
      <c r="V85" s="320"/>
      <c r="W85" s="320"/>
      <c r="X85" s="321"/>
      <c r="Y85" s="309">
        <f>SUM(Y82:Z82)</f>
        <v>100</v>
      </c>
      <c r="Z85" s="310"/>
      <c r="AA85" s="310"/>
      <c r="AB85" s="311"/>
      <c r="AC85" s="256"/>
      <c r="AD85" s="257"/>
      <c r="AE85" s="257"/>
      <c r="AF85" s="257"/>
      <c r="AG85" s="197">
        <f>SUM(E85:Y85)</f>
        <v>1066</v>
      </c>
      <c r="AH85" s="235">
        <f>SUM(H82,L82,P82,T82,X82,AB82)</f>
        <v>180</v>
      </c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</row>
    <row r="86" spans="1:54" ht="39.75" customHeight="1">
      <c r="A86" s="322" t="s">
        <v>150</v>
      </c>
      <c r="B86" s="322"/>
      <c r="C86" s="323"/>
      <c r="D86" s="232"/>
      <c r="E86" s="324">
        <f>SUM(E83:F83)</f>
        <v>233</v>
      </c>
      <c r="F86" s="325"/>
      <c r="G86" s="325"/>
      <c r="H86" s="326"/>
      <c r="I86" s="324">
        <f>SUM(I83:J83)</f>
        <v>219</v>
      </c>
      <c r="J86" s="325"/>
      <c r="K86" s="325"/>
      <c r="L86" s="326"/>
      <c r="M86" s="319">
        <f>SUM(M83:N83)</f>
        <v>206</v>
      </c>
      <c r="N86" s="320"/>
      <c r="O86" s="320"/>
      <c r="P86" s="321"/>
      <c r="Q86" s="309">
        <f>SUM(Q83:R83)</f>
        <v>169</v>
      </c>
      <c r="R86" s="310"/>
      <c r="S86" s="310"/>
      <c r="T86" s="311"/>
      <c r="U86" s="319">
        <f>SUM(U83:V83)</f>
        <v>117</v>
      </c>
      <c r="V86" s="320"/>
      <c r="W86" s="320"/>
      <c r="X86" s="321"/>
      <c r="Y86" s="309">
        <f>SUM(Y83:Z83)</f>
        <v>108</v>
      </c>
      <c r="Z86" s="310"/>
      <c r="AA86" s="310"/>
      <c r="AB86" s="311"/>
      <c r="AC86" s="256"/>
      <c r="AD86" s="257"/>
      <c r="AE86" s="257"/>
      <c r="AF86" s="257"/>
      <c r="AG86" s="197">
        <f>SUM(E86:Y86)</f>
        <v>1052</v>
      </c>
      <c r="AH86" s="235">
        <f>SUM(H83,L83,P83,T83,X83,AB83)</f>
        <v>180</v>
      </c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</row>
    <row r="87" spans="1:54" ht="39.75" customHeight="1">
      <c r="A87" s="312" t="s">
        <v>151</v>
      </c>
      <c r="B87" s="313"/>
      <c r="C87" s="314"/>
      <c r="D87" s="259"/>
      <c r="E87" s="315">
        <f>SUM(E84:F84)</f>
        <v>233</v>
      </c>
      <c r="F87" s="316"/>
      <c r="G87" s="316"/>
      <c r="H87" s="316"/>
      <c r="I87" s="315">
        <f>SUM(I84:J84)</f>
        <v>219</v>
      </c>
      <c r="J87" s="317"/>
      <c r="K87" s="317"/>
      <c r="L87" s="317"/>
      <c r="M87" s="318">
        <f>SUM(M84:N84)</f>
        <v>201</v>
      </c>
      <c r="N87" s="317"/>
      <c r="O87" s="317"/>
      <c r="P87" s="317"/>
      <c r="Q87" s="292">
        <f>SUM(Q84:R84)</f>
        <v>168</v>
      </c>
      <c r="R87" s="293"/>
      <c r="S87" s="293"/>
      <c r="T87" s="293"/>
      <c r="U87" s="318">
        <f>SUM(U84:V84)</f>
        <v>119</v>
      </c>
      <c r="V87" s="317"/>
      <c r="W87" s="317"/>
      <c r="X87" s="317"/>
      <c r="Y87" s="292">
        <f>SUM(Y84:Z84)</f>
        <v>110</v>
      </c>
      <c r="Z87" s="293"/>
      <c r="AA87" s="293"/>
      <c r="AB87" s="293"/>
      <c r="AC87" s="292" t="e">
        <f>SUM(AC84:AD84)</f>
        <v>#REF!</v>
      </c>
      <c r="AD87" s="293"/>
      <c r="AE87" s="293"/>
      <c r="AF87" s="293"/>
      <c r="AG87" s="141">
        <f>SUM(E87:Y87)</f>
        <v>1050</v>
      </c>
      <c r="AH87" s="237">
        <f>SUM(H84,L84,P84,T84,X84,AB84)</f>
        <v>180</v>
      </c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</row>
    <row r="88" spans="1:54" ht="20.25">
      <c r="A88" s="294" t="s">
        <v>174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2"/>
      <c r="AH88" s="238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</row>
    <row r="89" spans="1:54" ht="20.25">
      <c r="A89" s="295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109"/>
      <c r="Z89" s="109"/>
      <c r="AA89" s="109"/>
      <c r="AB89" s="109"/>
      <c r="AC89" s="109"/>
      <c r="AD89" s="109"/>
      <c r="AE89" s="109"/>
      <c r="AF89" s="109"/>
      <c r="AG89" s="102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</row>
    <row r="90" spans="1:54" ht="20.25">
      <c r="A90" s="102"/>
      <c r="B90" s="239"/>
      <c r="C90" s="102"/>
      <c r="D90" s="102"/>
      <c r="E90" s="240"/>
      <c r="F90" s="240"/>
      <c r="G90" s="240"/>
      <c r="H90" s="240"/>
      <c r="I90" s="240"/>
      <c r="J90" s="240"/>
      <c r="K90" s="240"/>
      <c r="L90" s="240"/>
      <c r="M90" s="102"/>
      <c r="N90" s="102"/>
      <c r="O90" s="102"/>
      <c r="P90" s="102"/>
      <c r="Q90" s="102"/>
      <c r="R90" s="102"/>
      <c r="S90" s="102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2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</row>
    <row r="91" spans="1:54" ht="20.25">
      <c r="A91" s="102"/>
      <c r="B91" s="239" t="s">
        <v>200</v>
      </c>
      <c r="C91" s="109"/>
      <c r="D91" s="109"/>
      <c r="E91" s="110"/>
      <c r="F91" s="110"/>
      <c r="G91" s="110"/>
      <c r="H91" s="110"/>
      <c r="I91" s="110"/>
      <c r="J91" s="110"/>
      <c r="K91" s="110"/>
      <c r="L91" s="110"/>
      <c r="M91" s="109"/>
      <c r="N91" s="109"/>
      <c r="O91" s="109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2"/>
      <c r="AH91" s="243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</row>
    <row r="92" spans="1:54" ht="15.75">
      <c r="A92" s="102"/>
      <c r="B92" s="109"/>
      <c r="C92" s="109"/>
      <c r="D92" s="109"/>
      <c r="E92" s="110"/>
      <c r="F92" s="110"/>
      <c r="G92" s="110"/>
      <c r="H92" s="110"/>
      <c r="I92" s="110"/>
      <c r="J92" s="110"/>
      <c r="K92" s="110"/>
      <c r="L92" s="110"/>
      <c r="M92" s="109"/>
      <c r="N92" s="109"/>
      <c r="O92" s="109"/>
      <c r="P92" s="241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2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</row>
    <row r="93" spans="1:54" ht="30">
      <c r="A93" s="102"/>
      <c r="B93" s="244"/>
      <c r="C93" s="109"/>
      <c r="D93" s="109"/>
      <c r="E93" s="245"/>
      <c r="F93" s="245"/>
      <c r="G93" s="245"/>
      <c r="H93" s="110"/>
      <c r="I93" s="110"/>
      <c r="J93" s="110"/>
      <c r="K93" s="110"/>
      <c r="L93" s="110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2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</row>
    <row r="94" spans="1:54" ht="33">
      <c r="A94" s="102"/>
      <c r="B94" s="244"/>
      <c r="C94" s="109"/>
      <c r="D94" s="109"/>
      <c r="E94" s="246"/>
      <c r="F94" s="246"/>
      <c r="G94" s="246"/>
      <c r="H94" s="110"/>
      <c r="I94" s="110"/>
      <c r="J94" s="110"/>
      <c r="K94" s="110"/>
      <c r="L94" s="110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2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</row>
    <row r="95" spans="1:54" ht="33">
      <c r="A95" s="102"/>
      <c r="B95" s="244"/>
      <c r="C95" s="109"/>
      <c r="D95" s="109"/>
      <c r="E95" s="246"/>
      <c r="F95" s="246"/>
      <c r="G95" s="246"/>
      <c r="H95" s="110"/>
      <c r="I95" s="110"/>
      <c r="J95" s="110"/>
      <c r="K95" s="110"/>
      <c r="L95" s="110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2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</row>
    <row r="96" spans="1:54" ht="15.75">
      <c r="A96" s="102"/>
      <c r="B96" s="109"/>
      <c r="C96" s="109"/>
      <c r="D96" s="109"/>
      <c r="E96" s="110"/>
      <c r="F96" s="110"/>
      <c r="G96" s="110"/>
      <c r="H96" s="110"/>
      <c r="I96" s="110"/>
      <c r="J96" s="110"/>
      <c r="K96" s="110"/>
      <c r="L96" s="110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2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</row>
    <row r="97" spans="1:54" ht="33">
      <c r="A97" s="102"/>
      <c r="B97" s="244"/>
      <c r="C97" s="109"/>
      <c r="D97" s="109"/>
      <c r="E97" s="246"/>
      <c r="F97" s="246"/>
      <c r="G97" s="246"/>
      <c r="H97" s="110"/>
      <c r="I97" s="247"/>
      <c r="J97" s="110"/>
      <c r="K97" s="110"/>
      <c r="L97" s="110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2"/>
      <c r="AH97" s="248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</row>
    <row r="98" spans="1:54" ht="33">
      <c r="A98" s="102"/>
      <c r="B98" s="244"/>
      <c r="C98" s="109"/>
      <c r="D98" s="109"/>
      <c r="E98" s="246"/>
      <c r="F98" s="110"/>
      <c r="G98" s="110"/>
      <c r="H98" s="110"/>
      <c r="I98" s="110"/>
      <c r="J98" s="110"/>
      <c r="K98" s="110"/>
      <c r="L98" s="110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2"/>
      <c r="AH98" s="248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</row>
    <row r="99" spans="1:54" ht="15.75">
      <c r="A99" s="102"/>
      <c r="B99" s="109"/>
      <c r="C99" s="109"/>
      <c r="D99" s="109"/>
      <c r="E99" s="110"/>
      <c r="F99" s="110"/>
      <c r="G99" s="110"/>
      <c r="H99" s="110"/>
      <c r="I99" s="110"/>
      <c r="J99" s="110"/>
      <c r="K99" s="110"/>
      <c r="L99" s="110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2"/>
      <c r="AH99" s="248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</row>
    <row r="100" spans="1:54" ht="15.75">
      <c r="A100" s="102"/>
      <c r="B100" s="109"/>
      <c r="C100" s="109"/>
      <c r="D100" s="109"/>
      <c r="E100" s="110"/>
      <c r="F100" s="110"/>
      <c r="G100" s="110"/>
      <c r="H100" s="110"/>
      <c r="I100" s="110"/>
      <c r="J100" s="110"/>
      <c r="K100" s="110"/>
      <c r="L100" s="110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2"/>
      <c r="AH100" s="248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</row>
    <row r="101" spans="1:54" ht="15.75">
      <c r="A101" s="102"/>
      <c r="B101" s="109"/>
      <c r="C101" s="109"/>
      <c r="D101" s="109"/>
      <c r="E101" s="110"/>
      <c r="F101" s="110"/>
      <c r="G101" s="110"/>
      <c r="H101" s="110"/>
      <c r="I101" s="110"/>
      <c r="J101" s="110"/>
      <c r="K101" s="110"/>
      <c r="L101" s="110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2"/>
      <c r="AH101" s="248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</row>
    <row r="102" spans="1:54" ht="15.75">
      <c r="A102" s="102"/>
      <c r="B102" s="109"/>
      <c r="C102" s="109"/>
      <c r="D102" s="109"/>
      <c r="E102" s="110"/>
      <c r="F102" s="110"/>
      <c r="G102" s="110"/>
      <c r="H102" s="110"/>
      <c r="I102" s="110"/>
      <c r="J102" s="110"/>
      <c r="K102" s="110"/>
      <c r="L102" s="110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2"/>
      <c r="AH102" s="248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</row>
    <row r="103" spans="1:54" ht="15.75">
      <c r="A103" s="102"/>
      <c r="B103" s="109"/>
      <c r="C103" s="109"/>
      <c r="D103" s="109"/>
      <c r="E103" s="110"/>
      <c r="F103" s="110"/>
      <c r="G103" s="110"/>
      <c r="H103" s="110"/>
      <c r="I103" s="110"/>
      <c r="J103" s="110"/>
      <c r="K103" s="110"/>
      <c r="L103" s="110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2"/>
      <c r="AH103" s="248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</row>
    <row r="104" spans="1:54" ht="15.75">
      <c r="A104" s="102"/>
      <c r="B104" s="109"/>
      <c r="C104" s="109"/>
      <c r="D104" s="109"/>
      <c r="E104" s="110"/>
      <c r="F104" s="110"/>
      <c r="G104" s="110"/>
      <c r="H104" s="110"/>
      <c r="I104" s="110"/>
      <c r="J104" s="110"/>
      <c r="K104" s="110"/>
      <c r="L104" s="110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2"/>
      <c r="AH104" s="248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</row>
    <row r="105" spans="1:54" ht="15.75">
      <c r="A105" s="102"/>
      <c r="B105" s="109"/>
      <c r="C105" s="109"/>
      <c r="D105" s="109"/>
      <c r="E105" s="110"/>
      <c r="F105" s="110"/>
      <c r="G105" s="110"/>
      <c r="H105" s="110"/>
      <c r="I105" s="110"/>
      <c r="J105" s="110"/>
      <c r="K105" s="110"/>
      <c r="L105" s="110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2"/>
      <c r="AH105" s="248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</row>
    <row r="106" spans="1:54" ht="15.75">
      <c r="A106" s="102"/>
      <c r="B106" s="109"/>
      <c r="C106" s="109"/>
      <c r="D106" s="109"/>
      <c r="E106" s="110"/>
      <c r="F106" s="110"/>
      <c r="G106" s="110"/>
      <c r="H106" s="110"/>
      <c r="I106" s="110"/>
      <c r="J106" s="110"/>
      <c r="K106" s="110"/>
      <c r="L106" s="110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2"/>
      <c r="AH106" s="248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</row>
    <row r="107" spans="1:54" ht="15.75">
      <c r="A107" s="102"/>
      <c r="B107" s="109"/>
      <c r="C107" s="109"/>
      <c r="D107" s="109"/>
      <c r="E107" s="110"/>
      <c r="F107" s="110"/>
      <c r="G107" s="110"/>
      <c r="H107" s="110"/>
      <c r="I107" s="110"/>
      <c r="J107" s="110"/>
      <c r="K107" s="110"/>
      <c r="L107" s="110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2"/>
      <c r="AH107" s="248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</row>
    <row r="108" spans="1:54" ht="15.75">
      <c r="A108" s="102"/>
      <c r="B108" s="109"/>
      <c r="C108" s="109"/>
      <c r="D108" s="109"/>
      <c r="E108" s="110"/>
      <c r="F108" s="110"/>
      <c r="G108" s="110"/>
      <c r="H108" s="110"/>
      <c r="I108" s="110"/>
      <c r="J108" s="110"/>
      <c r="K108" s="110"/>
      <c r="L108" s="110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2"/>
      <c r="AH108" s="248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</row>
    <row r="109" spans="1:54" ht="15.75">
      <c r="A109" s="102"/>
      <c r="B109" s="109"/>
      <c r="C109" s="109"/>
      <c r="D109" s="109"/>
      <c r="E109" s="110"/>
      <c r="F109" s="110"/>
      <c r="G109" s="110"/>
      <c r="H109" s="110"/>
      <c r="I109" s="110"/>
      <c r="J109" s="110"/>
      <c r="K109" s="110"/>
      <c r="L109" s="110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2"/>
      <c r="AH109" s="248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</row>
    <row r="110" spans="1:54" ht="15.75">
      <c r="A110" s="102"/>
      <c r="B110" s="109"/>
      <c r="C110" s="109"/>
      <c r="D110" s="109"/>
      <c r="E110" s="110"/>
      <c r="F110" s="110"/>
      <c r="G110" s="110"/>
      <c r="H110" s="110"/>
      <c r="I110" s="110"/>
      <c r="J110" s="110"/>
      <c r="K110" s="110"/>
      <c r="L110" s="110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2"/>
      <c r="AH110" s="248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</row>
    <row r="111" spans="1:54" ht="15.75">
      <c r="A111" s="102"/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2"/>
      <c r="AH111" s="248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</row>
    <row r="112" spans="1:54" ht="15.75">
      <c r="A112" s="102"/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2"/>
      <c r="AH112" s="248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</row>
    <row r="113" spans="1:54" ht="15.75">
      <c r="A113" s="102"/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2"/>
      <c r="AH113" s="248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</row>
    <row r="114" spans="1:54" ht="15.75">
      <c r="A114" s="102"/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2"/>
      <c r="AH114" s="248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</row>
    <row r="115" spans="1:34" ht="15.75">
      <c r="A115" s="102"/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2"/>
      <c r="AH115" s="248"/>
    </row>
    <row r="116" spans="1:34" ht="15.75">
      <c r="A116" s="102"/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2"/>
      <c r="AH116" s="248"/>
    </row>
    <row r="117" spans="1:34" ht="15.75">
      <c r="A117" s="102"/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2"/>
      <c r="AH117" s="248"/>
    </row>
  </sheetData>
  <sheetProtection/>
  <mergeCells count="99">
    <mergeCell ref="I12:I13"/>
    <mergeCell ref="A1:M1"/>
    <mergeCell ref="A2:N2"/>
    <mergeCell ref="A3:Q3"/>
    <mergeCell ref="A4:S4"/>
    <mergeCell ref="A5:O5"/>
    <mergeCell ref="A6:L6"/>
    <mergeCell ref="Q12:Q13"/>
    <mergeCell ref="AC11:AF11"/>
    <mergeCell ref="A10:A13"/>
    <mergeCell ref="B10:B13"/>
    <mergeCell ref="C10:C13"/>
    <mergeCell ref="E10:L10"/>
    <mergeCell ref="M10:T10"/>
    <mergeCell ref="U10:AB10"/>
    <mergeCell ref="E12:E13"/>
    <mergeCell ref="F12:G12"/>
    <mergeCell ref="H12:H13"/>
    <mergeCell ref="AC10:AF10"/>
    <mergeCell ref="AG10:AG13"/>
    <mergeCell ref="AH10:AH13"/>
    <mergeCell ref="E11:H11"/>
    <mergeCell ref="I11:L11"/>
    <mergeCell ref="M11:P11"/>
    <mergeCell ref="Q11:T11"/>
    <mergeCell ref="U11:X11"/>
    <mergeCell ref="Y11:AB11"/>
    <mergeCell ref="T12:T13"/>
    <mergeCell ref="U12:U13"/>
    <mergeCell ref="V12:W12"/>
    <mergeCell ref="X12:X13"/>
    <mergeCell ref="Y12:Y13"/>
    <mergeCell ref="J12:K12"/>
    <mergeCell ref="L12:L13"/>
    <mergeCell ref="M12:M13"/>
    <mergeCell ref="N12:O12"/>
    <mergeCell ref="P12:P13"/>
    <mergeCell ref="B29:AB29"/>
    <mergeCell ref="B43:AH43"/>
    <mergeCell ref="B44:AF44"/>
    <mergeCell ref="Z12:AA12"/>
    <mergeCell ref="AB12:AB13"/>
    <mergeCell ref="AC12:AC13"/>
    <mergeCell ref="AD12:AE12"/>
    <mergeCell ref="AF12:AF13"/>
    <mergeCell ref="B14:AB14"/>
    <mergeCell ref="R12:S12"/>
    <mergeCell ref="B73:AF73"/>
    <mergeCell ref="M74:O74"/>
    <mergeCell ref="Q74:S74"/>
    <mergeCell ref="U74:W74"/>
    <mergeCell ref="Y74:AA74"/>
    <mergeCell ref="M75:O75"/>
    <mergeCell ref="Q75:S75"/>
    <mergeCell ref="U75:W75"/>
    <mergeCell ref="Y75:AA75"/>
    <mergeCell ref="B76:AF76"/>
    <mergeCell ref="M77:O77"/>
    <mergeCell ref="Q77:S77"/>
    <mergeCell ref="U77:W77"/>
    <mergeCell ref="Y77:AA77"/>
    <mergeCell ref="B78:C78"/>
    <mergeCell ref="U86:X86"/>
    <mergeCell ref="A82:C82"/>
    <mergeCell ref="A83:C83"/>
    <mergeCell ref="A84:C84"/>
    <mergeCell ref="A85:C85"/>
    <mergeCell ref="E85:H85"/>
    <mergeCell ref="I85:L85"/>
    <mergeCell ref="Y87:AB87"/>
    <mergeCell ref="M85:P85"/>
    <mergeCell ref="Q85:T85"/>
    <mergeCell ref="U85:X85"/>
    <mergeCell ref="Y85:AB85"/>
    <mergeCell ref="A86:C86"/>
    <mergeCell ref="E86:H86"/>
    <mergeCell ref="I86:L86"/>
    <mergeCell ref="M86:P86"/>
    <mergeCell ref="Q86:T86"/>
    <mergeCell ref="AC87:AF87"/>
    <mergeCell ref="A88:T88"/>
    <mergeCell ref="A89:X89"/>
    <mergeCell ref="Y86:AB86"/>
    <mergeCell ref="A87:C87"/>
    <mergeCell ref="E87:H87"/>
    <mergeCell ref="I87:L87"/>
    <mergeCell ref="M87:P87"/>
    <mergeCell ref="Q87:T87"/>
    <mergeCell ref="U87:X87"/>
    <mergeCell ref="B61:AF61"/>
    <mergeCell ref="U1:AH6"/>
    <mergeCell ref="A7:AH9"/>
    <mergeCell ref="AK30:AN30"/>
    <mergeCell ref="AN34:AP34"/>
    <mergeCell ref="AN35:AQ35"/>
    <mergeCell ref="AL37:AR37"/>
    <mergeCell ref="AL45:AP45"/>
    <mergeCell ref="B55:AF55"/>
    <mergeCell ref="B21:A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18"/>
  <sheetViews>
    <sheetView tabSelected="1" zoomScale="48" zoomScaleNormal="48" zoomScalePageLayoutView="0" workbookViewId="0" topLeftCell="A1">
      <selection activeCell="E10" sqref="E10:E13"/>
    </sheetView>
  </sheetViews>
  <sheetFormatPr defaultColWidth="16.8515625" defaultRowHeight="15"/>
  <cols>
    <col min="1" max="1" width="9.421875" style="105" customWidth="1"/>
    <col min="2" max="2" width="45.421875" style="105" customWidth="1"/>
    <col min="3" max="3" width="14.7109375" style="105" customWidth="1"/>
    <col min="4" max="4" width="6.57421875" style="105" hidden="1" customWidth="1"/>
    <col min="5" max="5" width="243.421875" style="280" customWidth="1"/>
    <col min="6" max="6" width="10.7109375" style="249" customWidth="1"/>
    <col min="7" max="7" width="11.00390625" style="249" customWidth="1"/>
    <col min="8" max="12" width="10.7109375" style="249" customWidth="1"/>
    <col min="13" max="28" width="10.7109375" style="105" customWidth="1"/>
    <col min="29" max="32" width="10.7109375" style="105" hidden="1" customWidth="1"/>
    <col min="33" max="34" width="12.7109375" style="106" customWidth="1"/>
    <col min="35" max="54" width="9.140625" style="104" customWidth="1"/>
    <col min="55" max="78" width="16.8515625" style="104" customWidth="1"/>
    <col min="79" max="16384" width="16.8515625" style="105" customWidth="1"/>
  </cols>
  <sheetData>
    <row r="1" spans="1:54" ht="23.25">
      <c r="A1" s="364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01"/>
      <c r="O1" s="101"/>
      <c r="P1" s="102"/>
      <c r="Q1" s="102"/>
      <c r="R1" s="102"/>
      <c r="S1" s="102"/>
      <c r="T1" s="102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23.25">
      <c r="A2" s="364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101"/>
      <c r="P2" s="102"/>
      <c r="Q2" s="102"/>
      <c r="R2" s="102"/>
      <c r="S2" s="102"/>
      <c r="T2" s="102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4" ht="23.25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107"/>
      <c r="S3" s="261"/>
      <c r="T3" s="101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4" ht="23.2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102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</row>
    <row r="5" spans="1:54" ht="23.25">
      <c r="A5" s="364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02"/>
      <c r="Q5" s="102"/>
      <c r="R5" s="102"/>
      <c r="S5" s="102"/>
      <c r="T5" s="102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</row>
    <row r="6" spans="1:54" ht="23.25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261"/>
      <c r="N6" s="261"/>
      <c r="O6" s="261"/>
      <c r="P6" s="102"/>
      <c r="Q6" s="102"/>
      <c r="R6" s="102"/>
      <c r="S6" s="102"/>
      <c r="T6" s="102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</row>
    <row r="7" spans="1:54" ht="23.25" customHeight="1">
      <c r="A7" s="390" t="s">
        <v>243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</row>
    <row r="8" spans="1:54" ht="15.75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</row>
    <row r="9" spans="1:54" ht="23.25" customHeight="1">
      <c r="A9" s="391"/>
      <c r="B9" s="391"/>
      <c r="C9" s="391"/>
      <c r="D9" s="391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</row>
    <row r="10" spans="1:78" ht="20.25">
      <c r="A10" s="343" t="s">
        <v>27</v>
      </c>
      <c r="B10" s="343" t="s">
        <v>28</v>
      </c>
      <c r="C10" s="360" t="s">
        <v>29</v>
      </c>
      <c r="D10" s="265"/>
      <c r="E10" s="376" t="s">
        <v>213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</row>
    <row r="11" spans="1:78" ht="20.25">
      <c r="A11" s="359"/>
      <c r="B11" s="359"/>
      <c r="C11" s="392"/>
      <c r="D11" s="258"/>
      <c r="E11" s="377"/>
      <c r="F11" s="114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</row>
    <row r="12" spans="1:78" ht="20.25">
      <c r="A12" s="359"/>
      <c r="B12" s="359"/>
      <c r="C12" s="392"/>
      <c r="D12" s="258"/>
      <c r="E12" s="377"/>
      <c r="F12" s="114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</row>
    <row r="13" spans="1:78" ht="20.25">
      <c r="A13" s="344"/>
      <c r="B13" s="344"/>
      <c r="C13" s="393"/>
      <c r="D13" s="258"/>
      <c r="E13" s="378"/>
      <c r="F13" s="114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</row>
    <row r="14" spans="1:78" ht="36.75" customHeight="1">
      <c r="A14" s="119" t="s">
        <v>0</v>
      </c>
      <c r="B14" s="260" t="s">
        <v>171</v>
      </c>
      <c r="C14" s="379"/>
      <c r="D14" s="379"/>
      <c r="E14" s="380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</row>
    <row r="15" spans="1:48" s="132" customFormat="1" ht="60" customHeight="1">
      <c r="A15" s="123">
        <v>1</v>
      </c>
      <c r="B15" s="124" t="s">
        <v>141</v>
      </c>
      <c r="C15" s="125" t="s">
        <v>9</v>
      </c>
      <c r="D15" s="267"/>
      <c r="E15" s="272" t="s">
        <v>214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</row>
    <row r="16" spans="1:48" s="132" customFormat="1" ht="60" customHeight="1">
      <c r="A16" s="258">
        <v>2</v>
      </c>
      <c r="B16" s="134" t="s">
        <v>2</v>
      </c>
      <c r="C16" s="135" t="s">
        <v>11</v>
      </c>
      <c r="D16" s="136"/>
      <c r="E16" s="272" t="s">
        <v>214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</row>
    <row r="17" spans="1:48" s="132" customFormat="1" ht="60" customHeight="1">
      <c r="A17" s="258">
        <v>3</v>
      </c>
      <c r="B17" s="142" t="s">
        <v>163</v>
      </c>
      <c r="C17" s="143" t="s">
        <v>11</v>
      </c>
      <c r="D17" s="144"/>
      <c r="E17" s="273" t="s">
        <v>214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</row>
    <row r="18" spans="1:48" s="132" customFormat="1" ht="60" customHeight="1">
      <c r="A18" s="258">
        <v>4</v>
      </c>
      <c r="B18" s="142" t="s">
        <v>5</v>
      </c>
      <c r="C18" s="147" t="s">
        <v>11</v>
      </c>
      <c r="D18" s="144"/>
      <c r="E18" s="273" t="s">
        <v>214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</row>
    <row r="19" spans="1:48" s="132" customFormat="1" ht="60" customHeight="1">
      <c r="A19" s="258">
        <v>5</v>
      </c>
      <c r="B19" s="142" t="s">
        <v>194</v>
      </c>
      <c r="C19" s="148" t="s">
        <v>11</v>
      </c>
      <c r="D19" s="144"/>
      <c r="E19" s="273" t="s">
        <v>214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</row>
    <row r="20" spans="1:48" s="132" customFormat="1" ht="60" customHeight="1">
      <c r="A20" s="258">
        <v>6</v>
      </c>
      <c r="B20" s="142" t="s">
        <v>18</v>
      </c>
      <c r="C20" s="149" t="s">
        <v>11</v>
      </c>
      <c r="D20" s="144"/>
      <c r="E20" s="273" t="s">
        <v>214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</row>
    <row r="21" spans="1:48" s="132" customFormat="1" ht="36.75" customHeight="1">
      <c r="A21" s="150" t="s">
        <v>6</v>
      </c>
      <c r="B21" s="381" t="s">
        <v>172</v>
      </c>
      <c r="C21" s="382"/>
      <c r="D21" s="382"/>
      <c r="E21" s="38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</row>
    <row r="22" spans="1:48" s="132" customFormat="1" ht="60" customHeight="1">
      <c r="A22" s="123">
        <v>1</v>
      </c>
      <c r="B22" s="155" t="s">
        <v>56</v>
      </c>
      <c r="C22" s="251" t="s">
        <v>197</v>
      </c>
      <c r="D22" s="268"/>
      <c r="E22" s="274" t="s">
        <v>214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</row>
    <row r="23" spans="1:48" s="132" customFormat="1" ht="60" customHeight="1">
      <c r="A23" s="123">
        <v>2</v>
      </c>
      <c r="B23" s="155" t="s">
        <v>57</v>
      </c>
      <c r="C23" s="251" t="s">
        <v>197</v>
      </c>
      <c r="D23" s="267"/>
      <c r="E23" s="274" t="s">
        <v>214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</row>
    <row r="24" spans="1:48" s="132" customFormat="1" ht="60" customHeight="1">
      <c r="A24" s="123">
        <v>3</v>
      </c>
      <c r="B24" s="155" t="s">
        <v>58</v>
      </c>
      <c r="C24" s="251" t="s">
        <v>197</v>
      </c>
      <c r="D24" s="268"/>
      <c r="E24" s="274" t="s">
        <v>214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</row>
    <row r="25" spans="1:48" s="132" customFormat="1" ht="60" customHeight="1">
      <c r="A25" s="123">
        <v>4</v>
      </c>
      <c r="B25" s="155" t="s">
        <v>59</v>
      </c>
      <c r="C25" s="156" t="s">
        <v>11</v>
      </c>
      <c r="D25" s="268"/>
      <c r="E25" s="274" t="s">
        <v>214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</row>
    <row r="26" spans="1:48" s="132" customFormat="1" ht="60" customHeight="1">
      <c r="A26" s="123">
        <v>5</v>
      </c>
      <c r="B26" s="155" t="s">
        <v>60</v>
      </c>
      <c r="C26" s="251" t="s">
        <v>198</v>
      </c>
      <c r="D26" s="268"/>
      <c r="E26" s="274" t="s">
        <v>214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</row>
    <row r="27" spans="1:48" s="132" customFormat="1" ht="60" customHeight="1">
      <c r="A27" s="123">
        <v>6</v>
      </c>
      <c r="B27" s="155" t="s">
        <v>61</v>
      </c>
      <c r="C27" s="251" t="s">
        <v>197</v>
      </c>
      <c r="D27" s="268"/>
      <c r="E27" s="274" t="s">
        <v>214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</row>
    <row r="28" spans="1:48" s="132" customFormat="1" ht="60" customHeight="1">
      <c r="A28" s="123">
        <v>7</v>
      </c>
      <c r="B28" s="155" t="s">
        <v>179</v>
      </c>
      <c r="C28" s="156" t="s">
        <v>199</v>
      </c>
      <c r="D28" s="268"/>
      <c r="E28" s="274" t="s">
        <v>214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</row>
    <row r="29" spans="1:48" s="132" customFormat="1" ht="36" customHeight="1">
      <c r="A29" s="161" t="s">
        <v>7</v>
      </c>
      <c r="B29" s="288" t="s">
        <v>187</v>
      </c>
      <c r="C29" s="289"/>
      <c r="D29" s="289"/>
      <c r="E29" s="384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</row>
    <row r="30" spans="1:48" s="167" customFormat="1" ht="60" customHeight="1">
      <c r="A30" s="123">
        <v>1</v>
      </c>
      <c r="B30" s="165" t="s">
        <v>170</v>
      </c>
      <c r="C30" s="125" t="s">
        <v>67</v>
      </c>
      <c r="D30" s="267"/>
      <c r="E30" s="276" t="s">
        <v>215</v>
      </c>
      <c r="F30" s="130"/>
      <c r="G30" s="281"/>
      <c r="H30" s="281"/>
      <c r="I30" s="281"/>
      <c r="J30" s="281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</row>
    <row r="31" spans="1:54" s="168" customFormat="1" ht="60" customHeight="1">
      <c r="A31" s="123">
        <v>2</v>
      </c>
      <c r="B31" s="124" t="s">
        <v>68</v>
      </c>
      <c r="C31" s="125" t="s">
        <v>55</v>
      </c>
      <c r="D31" s="267"/>
      <c r="E31" s="272" t="s">
        <v>216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7"/>
      <c r="AX31" s="167"/>
      <c r="AY31" s="167"/>
      <c r="AZ31" s="167"/>
      <c r="BA31" s="167"/>
      <c r="BB31" s="167"/>
    </row>
    <row r="32" spans="1:48" s="167" customFormat="1" ht="60" customHeight="1">
      <c r="A32" s="123">
        <v>3</v>
      </c>
      <c r="B32" s="124" t="s">
        <v>69</v>
      </c>
      <c r="C32" s="125" t="s">
        <v>70</v>
      </c>
      <c r="D32" s="267"/>
      <c r="E32" s="272" t="s">
        <v>214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</row>
    <row r="33" spans="1:48" s="167" customFormat="1" ht="60" customHeight="1">
      <c r="A33" s="123">
        <v>4</v>
      </c>
      <c r="B33" s="124" t="s">
        <v>71</v>
      </c>
      <c r="C33" s="125" t="s">
        <v>72</v>
      </c>
      <c r="D33" s="267"/>
      <c r="E33" s="272" t="s">
        <v>214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</row>
    <row r="34" spans="1:48" s="132" customFormat="1" ht="60" customHeight="1">
      <c r="A34" s="123">
        <v>5</v>
      </c>
      <c r="B34" s="124" t="s">
        <v>74</v>
      </c>
      <c r="C34" s="125" t="s">
        <v>55</v>
      </c>
      <c r="D34" s="267"/>
      <c r="E34" s="272" t="s">
        <v>217</v>
      </c>
      <c r="F34" s="130"/>
      <c r="G34" s="130"/>
      <c r="H34" s="130"/>
      <c r="I34" s="130"/>
      <c r="J34" s="281"/>
      <c r="K34" s="281"/>
      <c r="L34" s="281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</row>
    <row r="35" spans="1:48" s="132" customFormat="1" ht="60" customHeight="1">
      <c r="A35" s="123">
        <v>6</v>
      </c>
      <c r="B35" s="124" t="s">
        <v>75</v>
      </c>
      <c r="C35" s="125" t="s">
        <v>8</v>
      </c>
      <c r="D35" s="267"/>
      <c r="E35" s="272" t="s">
        <v>218</v>
      </c>
      <c r="F35" s="130"/>
      <c r="G35" s="130"/>
      <c r="H35" s="130"/>
      <c r="I35" s="130"/>
      <c r="J35" s="281"/>
      <c r="K35" s="281"/>
      <c r="L35" s="281"/>
      <c r="M35" s="281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</row>
    <row r="36" spans="1:48" s="132" customFormat="1" ht="60" customHeight="1">
      <c r="A36" s="123">
        <v>7</v>
      </c>
      <c r="B36" s="124" t="s">
        <v>77</v>
      </c>
      <c r="C36" s="125" t="s">
        <v>11</v>
      </c>
      <c r="D36" s="267"/>
      <c r="E36" s="272" t="s">
        <v>214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</row>
    <row r="37" spans="1:48" s="132" customFormat="1" ht="60" customHeight="1">
      <c r="A37" s="123">
        <v>8</v>
      </c>
      <c r="B37" s="177" t="s">
        <v>201</v>
      </c>
      <c r="C37" s="125" t="s">
        <v>11</v>
      </c>
      <c r="D37" s="267"/>
      <c r="E37" s="272" t="s">
        <v>219</v>
      </c>
      <c r="F37" s="130"/>
      <c r="G37" s="130"/>
      <c r="H37" s="281"/>
      <c r="I37" s="281"/>
      <c r="J37" s="281"/>
      <c r="K37" s="281"/>
      <c r="L37" s="281"/>
      <c r="M37" s="281"/>
      <c r="N37" s="281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</row>
    <row r="38" spans="1:48" s="132" customFormat="1" ht="60" customHeight="1">
      <c r="A38" s="123">
        <v>9</v>
      </c>
      <c r="B38" s="124" t="s">
        <v>79</v>
      </c>
      <c r="C38" s="125" t="s">
        <v>11</v>
      </c>
      <c r="D38" s="267"/>
      <c r="E38" s="274" t="s">
        <v>214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</row>
    <row r="39" spans="1:48" s="132" customFormat="1" ht="60" customHeight="1">
      <c r="A39" s="123">
        <v>10</v>
      </c>
      <c r="B39" s="124" t="s">
        <v>147</v>
      </c>
      <c r="C39" s="125" t="s">
        <v>11</v>
      </c>
      <c r="D39" s="267"/>
      <c r="E39" s="272" t="s">
        <v>214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</row>
    <row r="40" spans="1:48" s="132" customFormat="1" ht="60" customHeight="1">
      <c r="A40" s="123">
        <v>11</v>
      </c>
      <c r="B40" s="124" t="s">
        <v>111</v>
      </c>
      <c r="C40" s="125" t="s">
        <v>11</v>
      </c>
      <c r="D40" s="267"/>
      <c r="E40" s="272" t="s">
        <v>214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</row>
    <row r="41" spans="1:48" s="132" customFormat="1" ht="60" customHeight="1">
      <c r="A41" s="123">
        <v>12</v>
      </c>
      <c r="B41" s="124" t="s">
        <v>52</v>
      </c>
      <c r="C41" s="125" t="s">
        <v>11</v>
      </c>
      <c r="D41" s="267"/>
      <c r="E41" s="272" t="s">
        <v>214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</row>
    <row r="42" spans="1:48" s="132" customFormat="1" ht="60" customHeight="1">
      <c r="A42" s="123">
        <v>13</v>
      </c>
      <c r="B42" s="124" t="s">
        <v>53</v>
      </c>
      <c r="C42" s="125" t="s">
        <v>11</v>
      </c>
      <c r="D42" s="267"/>
      <c r="E42" s="272" t="s">
        <v>214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</row>
    <row r="43" spans="1:48" s="173" customFormat="1" ht="37.5" customHeight="1">
      <c r="A43" s="171" t="s">
        <v>13</v>
      </c>
      <c r="B43" s="385" t="s">
        <v>188</v>
      </c>
      <c r="C43" s="386"/>
      <c r="D43" s="386"/>
      <c r="E43" s="387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</row>
    <row r="44" spans="1:48" s="132" customFormat="1" ht="20.25" customHeight="1">
      <c r="A44" s="174" t="s">
        <v>14</v>
      </c>
      <c r="B44" s="264" t="s">
        <v>153</v>
      </c>
      <c r="C44" s="388"/>
      <c r="D44" s="388"/>
      <c r="E44" s="389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</row>
    <row r="45" spans="1:48" s="173" customFormat="1" ht="60" customHeight="1">
      <c r="A45" s="176">
        <v>1</v>
      </c>
      <c r="B45" s="177" t="s">
        <v>154</v>
      </c>
      <c r="C45" s="178" t="s">
        <v>8</v>
      </c>
      <c r="D45" s="269"/>
      <c r="E45" s="275" t="s">
        <v>221</v>
      </c>
      <c r="F45" s="172"/>
      <c r="G45" s="172"/>
      <c r="H45" s="282"/>
      <c r="I45" s="282"/>
      <c r="J45" s="282"/>
      <c r="K45" s="282"/>
      <c r="L45" s="28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</row>
    <row r="46" spans="1:48" s="173" customFormat="1" ht="60" customHeight="1">
      <c r="A46" s="176">
        <v>2</v>
      </c>
      <c r="B46" s="177" t="s">
        <v>46</v>
      </c>
      <c r="C46" s="178" t="s">
        <v>10</v>
      </c>
      <c r="D46" s="269"/>
      <c r="E46" s="275" t="s">
        <v>220</v>
      </c>
      <c r="F46" s="172"/>
      <c r="G46" s="172"/>
      <c r="H46" s="262"/>
      <c r="I46" s="262"/>
      <c r="J46" s="262"/>
      <c r="K46" s="262"/>
      <c r="L46" s="26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</row>
    <row r="47" spans="1:48" s="173" customFormat="1" ht="60" customHeight="1">
      <c r="A47" s="176">
        <v>3</v>
      </c>
      <c r="B47" s="177" t="s">
        <v>161</v>
      </c>
      <c r="C47" s="178" t="s">
        <v>9</v>
      </c>
      <c r="D47" s="269"/>
      <c r="E47" s="275" t="s">
        <v>214</v>
      </c>
      <c r="F47" s="172"/>
      <c r="G47" s="172"/>
      <c r="H47" s="262"/>
      <c r="I47" s="262"/>
      <c r="J47" s="262"/>
      <c r="K47" s="262"/>
      <c r="L47" s="26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</row>
    <row r="48" spans="1:48" s="173" customFormat="1" ht="60" customHeight="1">
      <c r="A48" s="176">
        <v>4</v>
      </c>
      <c r="B48" s="179" t="s">
        <v>168</v>
      </c>
      <c r="C48" s="178" t="s">
        <v>55</v>
      </c>
      <c r="D48" s="269"/>
      <c r="E48" s="275" t="s">
        <v>223</v>
      </c>
      <c r="F48" s="172"/>
      <c r="G48" s="172"/>
      <c r="H48" s="262"/>
      <c r="I48" s="262"/>
      <c r="J48" s="262"/>
      <c r="K48" s="262"/>
      <c r="L48" s="26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</row>
    <row r="49" spans="1:48" s="173" customFormat="1" ht="60" customHeight="1">
      <c r="A49" s="176">
        <v>5</v>
      </c>
      <c r="B49" s="179" t="s">
        <v>167</v>
      </c>
      <c r="C49" s="178" t="s">
        <v>55</v>
      </c>
      <c r="D49" s="269"/>
      <c r="E49" s="275" t="s">
        <v>220</v>
      </c>
      <c r="F49" s="172"/>
      <c r="G49" s="172"/>
      <c r="H49" s="262"/>
      <c r="I49" s="262"/>
      <c r="J49" s="262"/>
      <c r="K49" s="262"/>
      <c r="L49" s="26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</row>
    <row r="50" spans="1:48" s="173" customFormat="1" ht="60" customHeight="1">
      <c r="A50" s="176">
        <v>6</v>
      </c>
      <c r="B50" s="179" t="s">
        <v>180</v>
      </c>
      <c r="C50" s="178" t="s">
        <v>10</v>
      </c>
      <c r="D50" s="269"/>
      <c r="E50" s="275" t="s">
        <v>220</v>
      </c>
      <c r="F50" s="172"/>
      <c r="G50" s="172"/>
      <c r="H50" s="262"/>
      <c r="I50" s="262"/>
      <c r="J50" s="262"/>
      <c r="K50" s="262"/>
      <c r="L50" s="26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</row>
    <row r="51" spans="1:48" s="173" customFormat="1" ht="60" customHeight="1">
      <c r="A51" s="176">
        <v>7</v>
      </c>
      <c r="B51" s="179" t="s">
        <v>210</v>
      </c>
      <c r="C51" s="178" t="s">
        <v>11</v>
      </c>
      <c r="D51" s="269"/>
      <c r="E51" s="275" t="s">
        <v>222</v>
      </c>
      <c r="F51" s="172"/>
      <c r="G51" s="172"/>
      <c r="H51" s="262"/>
      <c r="I51" s="262"/>
      <c r="J51" s="262"/>
      <c r="K51" s="262"/>
      <c r="L51" s="26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</row>
    <row r="52" spans="1:48" s="173" customFormat="1" ht="60" customHeight="1">
      <c r="A52" s="176">
        <v>8</v>
      </c>
      <c r="B52" s="177" t="s">
        <v>113</v>
      </c>
      <c r="C52" s="178" t="s">
        <v>9</v>
      </c>
      <c r="D52" s="269"/>
      <c r="E52" s="275" t="s">
        <v>224</v>
      </c>
      <c r="F52" s="172"/>
      <c r="G52" s="172"/>
      <c r="H52" s="262"/>
      <c r="I52" s="262"/>
      <c r="J52" s="262"/>
      <c r="K52" s="262"/>
      <c r="L52" s="26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</row>
    <row r="53" spans="1:48" s="173" customFormat="1" ht="60" customHeight="1">
      <c r="A53" s="176">
        <v>9</v>
      </c>
      <c r="B53" s="177" t="s">
        <v>112</v>
      </c>
      <c r="C53" s="178" t="s">
        <v>9</v>
      </c>
      <c r="D53" s="269"/>
      <c r="E53" s="275" t="s">
        <v>224</v>
      </c>
      <c r="F53" s="172"/>
      <c r="G53" s="172"/>
      <c r="H53" s="262"/>
      <c r="I53" s="262"/>
      <c r="J53" s="262"/>
      <c r="K53" s="262"/>
      <c r="L53" s="26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</row>
    <row r="54" spans="1:48" s="173" customFormat="1" ht="60" customHeight="1">
      <c r="A54" s="176">
        <v>10</v>
      </c>
      <c r="B54" s="177" t="s">
        <v>169</v>
      </c>
      <c r="C54" s="178" t="s">
        <v>11</v>
      </c>
      <c r="D54" s="269"/>
      <c r="E54" s="275" t="s">
        <v>214</v>
      </c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</row>
    <row r="55" spans="1:48" s="132" customFormat="1" ht="20.25" customHeight="1">
      <c r="A55" s="174" t="s">
        <v>16</v>
      </c>
      <c r="B55" s="264" t="s">
        <v>138</v>
      </c>
      <c r="C55" s="388"/>
      <c r="D55" s="388"/>
      <c r="E55" s="389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</row>
    <row r="56" spans="1:48" s="132" customFormat="1" ht="60" customHeight="1">
      <c r="A56" s="123">
        <v>1</v>
      </c>
      <c r="B56" s="165" t="s">
        <v>158</v>
      </c>
      <c r="C56" s="184" t="s">
        <v>55</v>
      </c>
      <c r="D56" s="270"/>
      <c r="E56" s="272" t="s">
        <v>225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</row>
    <row r="57" spans="1:48" s="132" customFormat="1" ht="60" customHeight="1">
      <c r="A57" s="123">
        <v>2</v>
      </c>
      <c r="B57" s="165" t="s">
        <v>166</v>
      </c>
      <c r="C57" s="184" t="s">
        <v>11</v>
      </c>
      <c r="D57" s="270"/>
      <c r="E57" s="272" t="s">
        <v>226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</row>
    <row r="58" spans="1:48" s="132" customFormat="1" ht="60" customHeight="1">
      <c r="A58" s="123">
        <v>3</v>
      </c>
      <c r="B58" s="165" t="s">
        <v>142</v>
      </c>
      <c r="C58" s="184" t="s">
        <v>9</v>
      </c>
      <c r="D58" s="270"/>
      <c r="E58" s="272" t="s">
        <v>214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</row>
    <row r="59" spans="1:48" s="132" customFormat="1" ht="60" customHeight="1">
      <c r="A59" s="123">
        <v>4</v>
      </c>
      <c r="B59" s="165" t="s">
        <v>99</v>
      </c>
      <c r="C59" s="184" t="s">
        <v>11</v>
      </c>
      <c r="D59" s="270"/>
      <c r="E59" s="272" t="s">
        <v>227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</row>
    <row r="60" spans="1:48" s="132" customFormat="1" ht="60" customHeight="1">
      <c r="A60" s="123">
        <v>5</v>
      </c>
      <c r="B60" s="165" t="s">
        <v>97</v>
      </c>
      <c r="C60" s="184" t="s">
        <v>9</v>
      </c>
      <c r="D60" s="270"/>
      <c r="E60" s="272" t="s">
        <v>228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</row>
    <row r="61" spans="1:48" s="132" customFormat="1" ht="20.25" customHeight="1">
      <c r="A61" s="174" t="s">
        <v>133</v>
      </c>
      <c r="B61" s="365" t="s">
        <v>139</v>
      </c>
      <c r="C61" s="366"/>
      <c r="D61" s="366"/>
      <c r="E61" s="367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</row>
    <row r="62" spans="1:48" s="132" customFormat="1" ht="60" customHeight="1">
      <c r="A62" s="123">
        <v>1</v>
      </c>
      <c r="B62" s="187" t="s">
        <v>155</v>
      </c>
      <c r="C62" s="188" t="s">
        <v>55</v>
      </c>
      <c r="D62" s="271"/>
      <c r="E62" s="276" t="s">
        <v>229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</row>
    <row r="63" spans="1:48" s="132" customFormat="1" ht="60" customHeight="1">
      <c r="A63" s="123">
        <v>2</v>
      </c>
      <c r="B63" s="187" t="s">
        <v>140</v>
      </c>
      <c r="C63" s="188" t="s">
        <v>9</v>
      </c>
      <c r="D63" s="271"/>
      <c r="E63" s="272" t="s">
        <v>230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</row>
    <row r="64" spans="1:48" s="132" customFormat="1" ht="60" customHeight="1">
      <c r="A64" s="123">
        <v>3</v>
      </c>
      <c r="B64" s="187" t="s">
        <v>181</v>
      </c>
      <c r="C64" s="188" t="s">
        <v>9</v>
      </c>
      <c r="D64" s="271"/>
      <c r="E64" s="272" t="s">
        <v>231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</row>
    <row r="65" spans="1:48" s="132" customFormat="1" ht="60" customHeight="1">
      <c r="A65" s="123">
        <v>4</v>
      </c>
      <c r="B65" s="187" t="s">
        <v>146</v>
      </c>
      <c r="C65" s="188" t="s">
        <v>55</v>
      </c>
      <c r="D65" s="271"/>
      <c r="E65" s="276" t="s">
        <v>232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</row>
    <row r="66" spans="1:48" s="132" customFormat="1" ht="60" customHeight="1">
      <c r="A66" s="123">
        <v>5</v>
      </c>
      <c r="B66" s="187" t="s">
        <v>143</v>
      </c>
      <c r="C66" s="188" t="s">
        <v>11</v>
      </c>
      <c r="D66" s="271"/>
      <c r="E66" s="272" t="s">
        <v>233</v>
      </c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</row>
    <row r="67" spans="1:48" s="132" customFormat="1" ht="60" customHeight="1">
      <c r="A67" s="123"/>
      <c r="B67" s="187" t="s">
        <v>144</v>
      </c>
      <c r="C67" s="188" t="s">
        <v>11</v>
      </c>
      <c r="D67" s="271"/>
      <c r="E67" s="272" t="s">
        <v>234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</row>
    <row r="68" spans="1:48" s="132" customFormat="1" ht="60" customHeight="1">
      <c r="A68" s="123">
        <v>6</v>
      </c>
      <c r="B68" s="187" t="s">
        <v>208</v>
      </c>
      <c r="C68" s="188" t="s">
        <v>11</v>
      </c>
      <c r="D68" s="271"/>
      <c r="E68" s="272" t="s">
        <v>235</v>
      </c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</row>
    <row r="69" spans="1:48" s="132" customFormat="1" ht="60" customHeight="1">
      <c r="A69" s="123">
        <v>7</v>
      </c>
      <c r="B69" s="187" t="s">
        <v>156</v>
      </c>
      <c r="C69" s="188" t="s">
        <v>11</v>
      </c>
      <c r="D69" s="271"/>
      <c r="E69" s="276" t="s">
        <v>236</v>
      </c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</row>
    <row r="70" spans="1:48" s="132" customFormat="1" ht="60" customHeight="1">
      <c r="A70" s="123">
        <v>8</v>
      </c>
      <c r="B70" s="187" t="s">
        <v>175</v>
      </c>
      <c r="C70" s="188" t="s">
        <v>11</v>
      </c>
      <c r="D70" s="271"/>
      <c r="E70" s="272" t="s">
        <v>214</v>
      </c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</row>
    <row r="71" spans="1:48" s="132" customFormat="1" ht="60" customHeight="1">
      <c r="A71" s="123"/>
      <c r="B71" s="187" t="s">
        <v>195</v>
      </c>
      <c r="C71" s="188" t="s">
        <v>11</v>
      </c>
      <c r="D71" s="271"/>
      <c r="E71" s="272" t="s">
        <v>237</v>
      </c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</row>
    <row r="72" spans="1:48" s="132" customFormat="1" ht="60" customHeight="1">
      <c r="A72" s="123">
        <v>9</v>
      </c>
      <c r="B72" s="187" t="s">
        <v>165</v>
      </c>
      <c r="C72" s="188" t="s">
        <v>11</v>
      </c>
      <c r="D72" s="271"/>
      <c r="E72" s="276" t="s">
        <v>238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</row>
    <row r="73" spans="1:48" s="132" customFormat="1" ht="60" customHeight="1">
      <c r="A73" s="123">
        <v>10</v>
      </c>
      <c r="B73" s="187" t="s">
        <v>209</v>
      </c>
      <c r="C73" s="188" t="s">
        <v>11</v>
      </c>
      <c r="D73" s="271"/>
      <c r="E73" s="272" t="s">
        <v>239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</row>
    <row r="74" spans="1:48" s="132" customFormat="1" ht="60" customHeight="1">
      <c r="A74" s="123"/>
      <c r="B74" s="187" t="s">
        <v>240</v>
      </c>
      <c r="C74" s="188" t="s">
        <v>11</v>
      </c>
      <c r="D74" s="271"/>
      <c r="E74" s="272" t="s">
        <v>241</v>
      </c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</row>
    <row r="75" spans="1:48" s="132" customFormat="1" ht="60" customHeight="1">
      <c r="A75" s="123"/>
      <c r="B75" s="187" t="s">
        <v>164</v>
      </c>
      <c r="C75" s="188" t="s">
        <v>11</v>
      </c>
      <c r="D75" s="271"/>
      <c r="E75" s="272" t="s">
        <v>241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</row>
    <row r="76" spans="1:48" s="132" customFormat="1" ht="60" customHeight="1">
      <c r="A76" s="123">
        <v>11</v>
      </c>
      <c r="B76" s="263" t="s">
        <v>207</v>
      </c>
      <c r="C76" s="188" t="s">
        <v>11</v>
      </c>
      <c r="D76" s="271"/>
      <c r="E76" s="272" t="s">
        <v>242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</row>
    <row r="77" spans="1:48" s="132" customFormat="1" ht="20.25">
      <c r="A77" s="189" t="s">
        <v>182</v>
      </c>
      <c r="B77" s="368" t="s">
        <v>184</v>
      </c>
      <c r="C77" s="369"/>
      <c r="D77" s="369"/>
      <c r="E77" s="37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</row>
    <row r="78" spans="1:48" s="132" customFormat="1" ht="59.25" customHeight="1">
      <c r="A78" s="123">
        <v>1</v>
      </c>
      <c r="B78" s="155" t="s">
        <v>176</v>
      </c>
      <c r="C78" s="147"/>
      <c r="D78" s="144"/>
      <c r="E78" s="272" t="s">
        <v>214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</row>
    <row r="79" spans="1:48" s="132" customFormat="1" ht="59.25" customHeight="1">
      <c r="A79" s="123">
        <v>2</v>
      </c>
      <c r="B79" s="155" t="s">
        <v>185</v>
      </c>
      <c r="C79" s="147"/>
      <c r="D79" s="144"/>
      <c r="E79" s="272" t="s">
        <v>214</v>
      </c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</row>
    <row r="80" spans="1:78" ht="19.5" customHeight="1">
      <c r="A80" s="189" t="s">
        <v>70</v>
      </c>
      <c r="B80" s="371" t="s">
        <v>186</v>
      </c>
      <c r="C80" s="372"/>
      <c r="D80" s="372"/>
      <c r="E80" s="373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</row>
    <row r="81" spans="1:78" ht="60" customHeight="1">
      <c r="A81" s="123">
        <v>1</v>
      </c>
      <c r="B81" s="155" t="s">
        <v>176</v>
      </c>
      <c r="C81" s="147"/>
      <c r="D81" s="144"/>
      <c r="E81" s="272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</row>
    <row r="82" spans="1:78" ht="37.5" customHeight="1">
      <c r="A82" s="198" t="s">
        <v>134</v>
      </c>
      <c r="B82" s="374" t="s">
        <v>122</v>
      </c>
      <c r="C82" s="336"/>
      <c r="D82" s="336"/>
      <c r="E82" s="375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</row>
    <row r="83" spans="1:48" s="209" customFormat="1" ht="59.25" customHeight="1">
      <c r="A83" s="123">
        <v>1</v>
      </c>
      <c r="B83" s="187" t="s">
        <v>178</v>
      </c>
      <c r="C83" s="125" t="s">
        <v>70</v>
      </c>
      <c r="D83" s="267"/>
      <c r="E83" s="276" t="s">
        <v>214</v>
      </c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</row>
    <row r="84" spans="1:78" ht="59.25" customHeight="1">
      <c r="A84" s="123">
        <v>2</v>
      </c>
      <c r="B84" s="187" t="s">
        <v>177</v>
      </c>
      <c r="C84" s="125" t="s">
        <v>11</v>
      </c>
      <c r="D84" s="267"/>
      <c r="E84" s="272" t="s">
        <v>214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</row>
    <row r="85" spans="1:78" ht="59.25" customHeight="1">
      <c r="A85" s="123">
        <v>3</v>
      </c>
      <c r="B85" s="179" t="s">
        <v>19</v>
      </c>
      <c r="C85" s="125" t="s">
        <v>11</v>
      </c>
      <c r="D85" s="267"/>
      <c r="E85" s="275" t="s">
        <v>214</v>
      </c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</row>
    <row r="86" spans="1:78" s="209" customFormat="1" ht="39.75" customHeight="1">
      <c r="A86" s="102"/>
      <c r="B86" s="239"/>
      <c r="C86" s="102"/>
      <c r="D86" s="102"/>
      <c r="E86" s="277"/>
      <c r="F86" s="240"/>
      <c r="G86" s="240"/>
      <c r="H86" s="240"/>
      <c r="I86" s="240"/>
      <c r="J86" s="240"/>
      <c r="K86" s="240"/>
      <c r="L86" s="240"/>
      <c r="M86" s="102"/>
      <c r="N86" s="102"/>
      <c r="O86" s="102"/>
      <c r="P86" s="102"/>
      <c r="Q86" s="102"/>
      <c r="R86" s="102"/>
      <c r="S86" s="102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2"/>
      <c r="AH86" s="106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</row>
    <row r="87" spans="1:78" s="209" customFormat="1" ht="39.75" customHeight="1">
      <c r="A87" s="102"/>
      <c r="B87" s="239"/>
      <c r="C87" s="109"/>
      <c r="D87" s="109"/>
      <c r="E87" s="278"/>
      <c r="F87" s="110"/>
      <c r="G87" s="110"/>
      <c r="H87" s="110"/>
      <c r="I87" s="110"/>
      <c r="J87" s="110"/>
      <c r="K87" s="110"/>
      <c r="L87" s="110"/>
      <c r="M87" s="109"/>
      <c r="N87" s="109"/>
      <c r="O87" s="109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2"/>
      <c r="AH87" s="243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</row>
    <row r="88" spans="1:54" ht="39.75" customHeight="1">
      <c r="A88" s="102"/>
      <c r="B88" s="109"/>
      <c r="C88" s="109"/>
      <c r="D88" s="109"/>
      <c r="E88" s="278"/>
      <c r="F88" s="110"/>
      <c r="G88" s="110"/>
      <c r="H88" s="110"/>
      <c r="I88" s="110"/>
      <c r="J88" s="110"/>
      <c r="K88" s="110"/>
      <c r="L88" s="110"/>
      <c r="M88" s="109"/>
      <c r="N88" s="109"/>
      <c r="O88" s="109"/>
      <c r="P88" s="241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</row>
    <row r="89" spans="1:54" ht="39.75" customHeight="1">
      <c r="A89" s="102"/>
      <c r="B89" s="244"/>
      <c r="C89" s="109"/>
      <c r="D89" s="109"/>
      <c r="E89" s="279"/>
      <c r="F89" s="245"/>
      <c r="G89" s="245"/>
      <c r="H89" s="110"/>
      <c r="I89" s="110"/>
      <c r="J89" s="110"/>
      <c r="K89" s="110"/>
      <c r="L89" s="110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2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</row>
    <row r="90" spans="1:54" ht="39.75" customHeight="1">
      <c r="A90" s="102"/>
      <c r="B90" s="244"/>
      <c r="C90" s="109"/>
      <c r="D90" s="109"/>
      <c r="E90" s="279"/>
      <c r="F90" s="246"/>
      <c r="G90" s="246"/>
      <c r="H90" s="110"/>
      <c r="I90" s="110"/>
      <c r="J90" s="110"/>
      <c r="K90" s="110"/>
      <c r="L90" s="110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2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</row>
    <row r="91" spans="1:54" ht="39.75" customHeight="1">
      <c r="A91" s="102"/>
      <c r="B91" s="244"/>
      <c r="C91" s="109"/>
      <c r="D91" s="109"/>
      <c r="E91" s="279"/>
      <c r="F91" s="246"/>
      <c r="G91" s="246"/>
      <c r="H91" s="110"/>
      <c r="I91" s="110"/>
      <c r="J91" s="110"/>
      <c r="K91" s="110"/>
      <c r="L91" s="110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2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</row>
    <row r="92" spans="1:54" ht="20.25">
      <c r="A92" s="102"/>
      <c r="B92" s="109"/>
      <c r="C92" s="109"/>
      <c r="D92" s="109"/>
      <c r="E92" s="278"/>
      <c r="F92" s="110"/>
      <c r="G92" s="110"/>
      <c r="H92" s="110"/>
      <c r="I92" s="110"/>
      <c r="J92" s="110"/>
      <c r="K92" s="110"/>
      <c r="L92" s="110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2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</row>
    <row r="93" spans="1:54" ht="33">
      <c r="A93" s="102"/>
      <c r="B93" s="244"/>
      <c r="C93" s="109"/>
      <c r="D93" s="109"/>
      <c r="E93" s="279"/>
      <c r="F93" s="246"/>
      <c r="G93" s="246"/>
      <c r="H93" s="110"/>
      <c r="I93" s="247"/>
      <c r="J93" s="110"/>
      <c r="K93" s="110"/>
      <c r="L93" s="110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2"/>
      <c r="AH93" s="248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</row>
    <row r="94" spans="1:54" ht="27.75">
      <c r="A94" s="102"/>
      <c r="B94" s="244"/>
      <c r="C94" s="109"/>
      <c r="D94" s="109"/>
      <c r="E94" s="279"/>
      <c r="F94" s="110"/>
      <c r="G94" s="110"/>
      <c r="H94" s="110"/>
      <c r="I94" s="110"/>
      <c r="J94" s="110"/>
      <c r="K94" s="110"/>
      <c r="L94" s="110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2"/>
      <c r="AH94" s="248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</row>
    <row r="95" spans="1:54" ht="20.25">
      <c r="A95" s="102"/>
      <c r="B95" s="109"/>
      <c r="C95" s="109"/>
      <c r="D95" s="109"/>
      <c r="E95" s="278"/>
      <c r="F95" s="110"/>
      <c r="G95" s="110"/>
      <c r="H95" s="110"/>
      <c r="I95" s="110"/>
      <c r="J95" s="110"/>
      <c r="K95" s="110"/>
      <c r="L95" s="110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2"/>
      <c r="AH95" s="248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</row>
    <row r="96" spans="1:54" ht="20.25">
      <c r="A96" s="102"/>
      <c r="B96" s="109"/>
      <c r="C96" s="109"/>
      <c r="D96" s="109"/>
      <c r="E96" s="278"/>
      <c r="F96" s="110"/>
      <c r="G96" s="110"/>
      <c r="H96" s="110"/>
      <c r="I96" s="110"/>
      <c r="J96" s="110"/>
      <c r="K96" s="110"/>
      <c r="L96" s="110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2"/>
      <c r="AH96" s="248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</row>
    <row r="97" spans="1:54" ht="20.25">
      <c r="A97" s="102"/>
      <c r="B97" s="109"/>
      <c r="C97" s="109"/>
      <c r="D97" s="109"/>
      <c r="E97" s="278"/>
      <c r="F97" s="110"/>
      <c r="G97" s="110"/>
      <c r="H97" s="110"/>
      <c r="I97" s="110"/>
      <c r="J97" s="110"/>
      <c r="K97" s="110"/>
      <c r="L97" s="110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2"/>
      <c r="AH97" s="248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</row>
    <row r="98" spans="1:54" ht="20.25">
      <c r="A98" s="102"/>
      <c r="B98" s="109"/>
      <c r="C98" s="109"/>
      <c r="D98" s="109"/>
      <c r="E98" s="278"/>
      <c r="F98" s="110"/>
      <c r="G98" s="110"/>
      <c r="H98" s="110"/>
      <c r="I98" s="110"/>
      <c r="J98" s="110"/>
      <c r="K98" s="110"/>
      <c r="L98" s="110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2"/>
      <c r="AH98" s="248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</row>
    <row r="99" spans="1:54" ht="20.25">
      <c r="A99" s="102"/>
      <c r="B99" s="109"/>
      <c r="C99" s="109"/>
      <c r="D99" s="109"/>
      <c r="E99" s="278"/>
      <c r="F99" s="110"/>
      <c r="G99" s="110"/>
      <c r="H99" s="110"/>
      <c r="I99" s="110"/>
      <c r="J99" s="110"/>
      <c r="K99" s="110"/>
      <c r="L99" s="110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2"/>
      <c r="AH99" s="248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</row>
    <row r="100" spans="1:54" ht="20.25">
      <c r="A100" s="102"/>
      <c r="B100" s="109"/>
      <c r="C100" s="109"/>
      <c r="D100" s="109"/>
      <c r="E100" s="278"/>
      <c r="F100" s="110"/>
      <c r="G100" s="110"/>
      <c r="H100" s="110"/>
      <c r="I100" s="110"/>
      <c r="J100" s="110"/>
      <c r="K100" s="110"/>
      <c r="L100" s="110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2"/>
      <c r="AH100" s="248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</row>
    <row r="101" spans="1:54" ht="20.25">
      <c r="A101" s="102"/>
      <c r="B101" s="109"/>
      <c r="C101" s="109"/>
      <c r="D101" s="109"/>
      <c r="E101" s="278"/>
      <c r="F101" s="110"/>
      <c r="G101" s="110"/>
      <c r="H101" s="110"/>
      <c r="I101" s="110"/>
      <c r="J101" s="110"/>
      <c r="K101" s="110"/>
      <c r="L101" s="110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2"/>
      <c r="AH101" s="248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</row>
    <row r="102" spans="1:54" ht="20.25">
      <c r="A102" s="102"/>
      <c r="B102" s="109"/>
      <c r="C102" s="109"/>
      <c r="D102" s="109"/>
      <c r="E102" s="278"/>
      <c r="F102" s="110"/>
      <c r="G102" s="110"/>
      <c r="H102" s="110"/>
      <c r="I102" s="110"/>
      <c r="J102" s="110"/>
      <c r="K102" s="110"/>
      <c r="L102" s="110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2"/>
      <c r="AH102" s="248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</row>
    <row r="103" spans="1:54" ht="20.25">
      <c r="A103" s="102"/>
      <c r="B103" s="109"/>
      <c r="C103" s="109"/>
      <c r="D103" s="109"/>
      <c r="E103" s="278"/>
      <c r="F103" s="110"/>
      <c r="G103" s="110"/>
      <c r="H103" s="110"/>
      <c r="I103" s="110"/>
      <c r="J103" s="110"/>
      <c r="K103" s="110"/>
      <c r="L103" s="110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2"/>
      <c r="AH103" s="248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</row>
    <row r="104" spans="1:54" ht="20.25">
      <c r="A104" s="102"/>
      <c r="B104" s="109"/>
      <c r="C104" s="109"/>
      <c r="D104" s="109"/>
      <c r="E104" s="278"/>
      <c r="F104" s="110"/>
      <c r="G104" s="110"/>
      <c r="H104" s="110"/>
      <c r="I104" s="110"/>
      <c r="J104" s="110"/>
      <c r="K104" s="110"/>
      <c r="L104" s="110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2"/>
      <c r="AH104" s="248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</row>
    <row r="105" spans="1:54" ht="20.25">
      <c r="A105" s="102"/>
      <c r="B105" s="109"/>
      <c r="C105" s="109"/>
      <c r="D105" s="109"/>
      <c r="E105" s="278"/>
      <c r="F105" s="110"/>
      <c r="G105" s="110"/>
      <c r="H105" s="110"/>
      <c r="I105" s="110"/>
      <c r="J105" s="110"/>
      <c r="K105" s="110"/>
      <c r="L105" s="110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2"/>
      <c r="AH105" s="248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</row>
    <row r="106" spans="1:54" ht="20.25">
      <c r="A106" s="102"/>
      <c r="B106" s="109"/>
      <c r="C106" s="109"/>
      <c r="D106" s="109"/>
      <c r="E106" s="278"/>
      <c r="F106" s="110"/>
      <c r="G106" s="110"/>
      <c r="H106" s="110"/>
      <c r="I106" s="110"/>
      <c r="J106" s="110"/>
      <c r="K106" s="110"/>
      <c r="L106" s="110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2"/>
      <c r="AH106" s="248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</row>
    <row r="107" spans="1:54" ht="20.25">
      <c r="A107" s="102"/>
      <c r="B107" s="109"/>
      <c r="C107" s="109"/>
      <c r="D107" s="109"/>
      <c r="E107" s="278"/>
      <c r="F107" s="110"/>
      <c r="G107" s="110"/>
      <c r="H107" s="110"/>
      <c r="I107" s="110"/>
      <c r="J107" s="110"/>
      <c r="K107" s="110"/>
      <c r="L107" s="110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2"/>
      <c r="AH107" s="248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</row>
    <row r="108" spans="1:54" ht="20.25">
      <c r="A108" s="102"/>
      <c r="B108" s="109"/>
      <c r="C108" s="109"/>
      <c r="D108" s="109"/>
      <c r="E108" s="278"/>
      <c r="F108" s="110"/>
      <c r="G108" s="110"/>
      <c r="H108" s="110"/>
      <c r="I108" s="110"/>
      <c r="J108" s="110"/>
      <c r="K108" s="110"/>
      <c r="L108" s="110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2"/>
      <c r="AH108" s="248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</row>
    <row r="109" spans="1:54" ht="20.25">
      <c r="A109" s="102"/>
      <c r="B109" s="109"/>
      <c r="C109" s="109"/>
      <c r="D109" s="109"/>
      <c r="E109" s="278"/>
      <c r="F109" s="110"/>
      <c r="G109" s="110"/>
      <c r="H109" s="110"/>
      <c r="I109" s="110"/>
      <c r="J109" s="110"/>
      <c r="K109" s="110"/>
      <c r="L109" s="110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2"/>
      <c r="AH109" s="248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</row>
    <row r="110" spans="1:54" ht="20.25">
      <c r="A110" s="102"/>
      <c r="B110" s="109"/>
      <c r="C110" s="109"/>
      <c r="D110" s="109"/>
      <c r="E110" s="278"/>
      <c r="F110" s="110"/>
      <c r="G110" s="110"/>
      <c r="H110" s="110"/>
      <c r="I110" s="110"/>
      <c r="J110" s="110"/>
      <c r="K110" s="110"/>
      <c r="L110" s="110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2"/>
      <c r="AH110" s="248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</row>
    <row r="111" spans="1:54" ht="20.25">
      <c r="A111" s="102"/>
      <c r="B111" s="109"/>
      <c r="C111" s="109"/>
      <c r="D111" s="109"/>
      <c r="E111" s="278"/>
      <c r="F111" s="110"/>
      <c r="G111" s="110"/>
      <c r="H111" s="110"/>
      <c r="I111" s="110"/>
      <c r="J111" s="110"/>
      <c r="K111" s="110"/>
      <c r="L111" s="110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2"/>
      <c r="AH111" s="248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</row>
    <row r="112" spans="1:54" ht="20.25">
      <c r="A112" s="102"/>
      <c r="B112" s="109"/>
      <c r="C112" s="109"/>
      <c r="D112" s="109"/>
      <c r="E112" s="278"/>
      <c r="F112" s="110"/>
      <c r="G112" s="110"/>
      <c r="H112" s="110"/>
      <c r="I112" s="110"/>
      <c r="J112" s="110"/>
      <c r="K112" s="110"/>
      <c r="L112" s="110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2"/>
      <c r="AH112" s="248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</row>
    <row r="113" spans="1:54" ht="20.25">
      <c r="A113" s="102"/>
      <c r="B113" s="109"/>
      <c r="C113" s="109"/>
      <c r="D113" s="109"/>
      <c r="E113" s="278"/>
      <c r="F113" s="110"/>
      <c r="G113" s="110"/>
      <c r="H113" s="110"/>
      <c r="I113" s="110"/>
      <c r="J113" s="110"/>
      <c r="K113" s="110"/>
      <c r="L113" s="110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2"/>
      <c r="AH113" s="248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</row>
    <row r="114" spans="35:54" ht="20.25"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</row>
    <row r="115" spans="35:54" ht="20.25"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</row>
    <row r="116" spans="35:54" ht="20.25"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</row>
    <row r="117" spans="35:54" ht="20.25"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</row>
    <row r="118" spans="35:54" ht="20.25"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</row>
  </sheetData>
  <sheetProtection/>
  <mergeCells count="27">
    <mergeCell ref="B10:B13"/>
    <mergeCell ref="C10:C13"/>
    <mergeCell ref="A1:M1"/>
    <mergeCell ref="U1:AH6"/>
    <mergeCell ref="A2:N2"/>
    <mergeCell ref="A3:Q3"/>
    <mergeCell ref="A4:S4"/>
    <mergeCell ref="A5:O5"/>
    <mergeCell ref="C55:E55"/>
    <mergeCell ref="H37:N37"/>
    <mergeCell ref="H45:L45"/>
    <mergeCell ref="G30:J30"/>
    <mergeCell ref="J34:L34"/>
    <mergeCell ref="J35:M35"/>
    <mergeCell ref="A6:L6"/>
    <mergeCell ref="A7:AH9"/>
    <mergeCell ref="A10:A13"/>
    <mergeCell ref="B61:E61"/>
    <mergeCell ref="B77:E77"/>
    <mergeCell ref="B80:E80"/>
    <mergeCell ref="B82:E82"/>
    <mergeCell ref="E10:E13"/>
    <mergeCell ref="C14:E14"/>
    <mergeCell ref="B21:E21"/>
    <mergeCell ref="B29:E29"/>
    <mergeCell ref="B43:E43"/>
    <mergeCell ref="C44:E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0"/>
  <sheetViews>
    <sheetView zoomScale="50" zoomScaleNormal="50" zoomScalePageLayoutView="0" workbookViewId="0" topLeftCell="A1">
      <selection activeCell="D80" sqref="D80"/>
    </sheetView>
  </sheetViews>
  <sheetFormatPr defaultColWidth="9.140625" defaultRowHeight="15"/>
  <cols>
    <col min="1" max="1" width="14.00390625" style="0" customWidth="1"/>
    <col min="2" max="2" width="69.140625" style="0" customWidth="1"/>
    <col min="3" max="3" width="14.421875" style="0" customWidth="1"/>
  </cols>
  <sheetData>
    <row r="1" spans="1:30" ht="23.25">
      <c r="A1" s="450" t="s">
        <v>114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52"/>
    </row>
    <row r="2" spans="1:30" ht="23.25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52"/>
    </row>
    <row r="3" spans="1:30" ht="23.25">
      <c r="A3" s="4" t="s">
        <v>115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52"/>
    </row>
    <row r="4" spans="1:30" ht="23.25">
      <c r="A4" s="450" t="s">
        <v>121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52"/>
    </row>
    <row r="5" spans="1:30" ht="23.25">
      <c r="A5" s="4" t="s">
        <v>49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52"/>
    </row>
    <row r="6" spans="1:30" ht="27.75">
      <c r="A6" s="3"/>
      <c r="B6" s="5"/>
      <c r="C6" s="454" t="s">
        <v>127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3"/>
      <c r="V6" s="3"/>
      <c r="W6" s="3"/>
      <c r="X6" s="3"/>
      <c r="Y6" s="3"/>
      <c r="Z6" s="3"/>
      <c r="AA6" s="3"/>
      <c r="AB6" s="3"/>
      <c r="AC6" s="3"/>
      <c r="AD6" s="452"/>
    </row>
    <row r="7" spans="1:30" ht="23.25">
      <c r="A7" s="6" t="s">
        <v>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53"/>
    </row>
    <row r="8" spans="1:30" ht="20.25">
      <c r="A8" s="444" t="s">
        <v>27</v>
      </c>
      <c r="B8" s="444" t="s">
        <v>28</v>
      </c>
      <c r="C8" s="455" t="s">
        <v>29</v>
      </c>
      <c r="D8" s="7"/>
      <c r="E8" s="445" t="s">
        <v>30</v>
      </c>
      <c r="F8" s="449"/>
      <c r="G8" s="449"/>
      <c r="H8" s="449"/>
      <c r="I8" s="449"/>
      <c r="J8" s="449"/>
      <c r="K8" s="449"/>
      <c r="L8" s="443"/>
      <c r="M8" s="445" t="s">
        <v>31</v>
      </c>
      <c r="N8" s="449"/>
      <c r="O8" s="449"/>
      <c r="P8" s="449"/>
      <c r="Q8" s="449"/>
      <c r="R8" s="449"/>
      <c r="S8" s="449"/>
      <c r="T8" s="443"/>
      <c r="U8" s="445" t="s">
        <v>32</v>
      </c>
      <c r="V8" s="449"/>
      <c r="W8" s="449"/>
      <c r="X8" s="449"/>
      <c r="Y8" s="449"/>
      <c r="Z8" s="449"/>
      <c r="AA8" s="449"/>
      <c r="AB8" s="443"/>
      <c r="AC8" s="446" t="s">
        <v>33</v>
      </c>
      <c r="AD8" s="446" t="s">
        <v>34</v>
      </c>
    </row>
    <row r="9" spans="1:30" ht="20.25">
      <c r="A9" s="447"/>
      <c r="B9" s="447"/>
      <c r="C9" s="447"/>
      <c r="D9" s="8"/>
      <c r="E9" s="448" t="s">
        <v>35</v>
      </c>
      <c r="F9" s="449"/>
      <c r="G9" s="449"/>
      <c r="H9" s="443"/>
      <c r="I9" s="445" t="s">
        <v>36</v>
      </c>
      <c r="J9" s="449"/>
      <c r="K9" s="449"/>
      <c r="L9" s="443"/>
      <c r="M9" s="442" t="s">
        <v>37</v>
      </c>
      <c r="N9" s="449"/>
      <c r="O9" s="449"/>
      <c r="P9" s="443"/>
      <c r="Q9" s="445" t="s">
        <v>38</v>
      </c>
      <c r="R9" s="449"/>
      <c r="S9" s="449"/>
      <c r="T9" s="443"/>
      <c r="U9" s="442" t="s">
        <v>39</v>
      </c>
      <c r="V9" s="449"/>
      <c r="W9" s="449"/>
      <c r="X9" s="443"/>
      <c r="Y9" s="445" t="s">
        <v>40</v>
      </c>
      <c r="Z9" s="449"/>
      <c r="AA9" s="449"/>
      <c r="AB9" s="443"/>
      <c r="AC9" s="447"/>
      <c r="AD9" s="447"/>
    </row>
    <row r="10" spans="1:30" ht="20.25">
      <c r="A10" s="447"/>
      <c r="B10" s="447"/>
      <c r="C10" s="447"/>
      <c r="D10" s="8"/>
      <c r="E10" s="440" t="s">
        <v>15</v>
      </c>
      <c r="F10" s="442" t="s">
        <v>41</v>
      </c>
      <c r="G10" s="443"/>
      <c r="H10" s="440" t="s">
        <v>42</v>
      </c>
      <c r="I10" s="444" t="s">
        <v>15</v>
      </c>
      <c r="J10" s="445" t="s">
        <v>41</v>
      </c>
      <c r="K10" s="443"/>
      <c r="L10" s="444" t="s">
        <v>42</v>
      </c>
      <c r="M10" s="440" t="s">
        <v>15</v>
      </c>
      <c r="N10" s="442" t="s">
        <v>41</v>
      </c>
      <c r="O10" s="443"/>
      <c r="P10" s="440" t="s">
        <v>42</v>
      </c>
      <c r="Q10" s="444" t="s">
        <v>15</v>
      </c>
      <c r="R10" s="445" t="s">
        <v>41</v>
      </c>
      <c r="S10" s="443"/>
      <c r="T10" s="444" t="s">
        <v>42</v>
      </c>
      <c r="U10" s="440" t="s">
        <v>15</v>
      </c>
      <c r="V10" s="442" t="s">
        <v>41</v>
      </c>
      <c r="W10" s="443"/>
      <c r="X10" s="440" t="s">
        <v>42</v>
      </c>
      <c r="Y10" s="444" t="s">
        <v>15</v>
      </c>
      <c r="Z10" s="445" t="s">
        <v>41</v>
      </c>
      <c r="AA10" s="443"/>
      <c r="AB10" s="444" t="s">
        <v>42</v>
      </c>
      <c r="AC10" s="447"/>
      <c r="AD10" s="447"/>
    </row>
    <row r="11" spans="1:30" ht="40.5">
      <c r="A11" s="441"/>
      <c r="B11" s="441"/>
      <c r="C11" s="441"/>
      <c r="D11" s="8"/>
      <c r="E11" s="441"/>
      <c r="F11" s="10" t="s">
        <v>43</v>
      </c>
      <c r="G11" s="11" t="s">
        <v>44</v>
      </c>
      <c r="H11" s="441"/>
      <c r="I11" s="441"/>
      <c r="J11" s="8" t="s">
        <v>43</v>
      </c>
      <c r="K11" s="7" t="s">
        <v>44</v>
      </c>
      <c r="L11" s="441"/>
      <c r="M11" s="441"/>
      <c r="N11" s="10" t="s">
        <v>43</v>
      </c>
      <c r="O11" s="11" t="s">
        <v>44</v>
      </c>
      <c r="P11" s="441"/>
      <c r="Q11" s="441"/>
      <c r="R11" s="8" t="s">
        <v>43</v>
      </c>
      <c r="S11" s="7" t="s">
        <v>44</v>
      </c>
      <c r="T11" s="441"/>
      <c r="U11" s="441"/>
      <c r="V11" s="10" t="s">
        <v>43</v>
      </c>
      <c r="W11" s="11" t="s">
        <v>44</v>
      </c>
      <c r="X11" s="441"/>
      <c r="Y11" s="441"/>
      <c r="Z11" s="8" t="s">
        <v>43</v>
      </c>
      <c r="AA11" s="7" t="s">
        <v>44</v>
      </c>
      <c r="AB11" s="441"/>
      <c r="AC11" s="441"/>
      <c r="AD11" s="441"/>
    </row>
    <row r="12" spans="1:30" ht="20.25">
      <c r="A12" s="89" t="s">
        <v>0</v>
      </c>
      <c r="B12" s="434" t="s">
        <v>123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12">
        <f>SUM(AC13:AC19)</f>
        <v>83</v>
      </c>
      <c r="AD12" s="12">
        <f>SUM(AD13:AD19)</f>
        <v>6</v>
      </c>
    </row>
    <row r="13" spans="1:30" ht="20.25">
      <c r="A13" s="13">
        <v>1</v>
      </c>
      <c r="B13" s="14" t="s">
        <v>18</v>
      </c>
      <c r="C13" s="15" t="s">
        <v>11</v>
      </c>
      <c r="D13" s="16"/>
      <c r="E13" s="17"/>
      <c r="F13" s="12">
        <v>9</v>
      </c>
      <c r="G13" s="12" t="s">
        <v>3</v>
      </c>
      <c r="H13" s="12">
        <v>1</v>
      </c>
      <c r="I13" s="18"/>
      <c r="J13" s="18"/>
      <c r="K13" s="18"/>
      <c r="L13" s="18"/>
      <c r="M13" s="12"/>
      <c r="N13" s="12"/>
      <c r="O13" s="12"/>
      <c r="P13" s="12"/>
      <c r="Q13" s="18"/>
      <c r="R13" s="18"/>
      <c r="S13" s="18"/>
      <c r="T13" s="18"/>
      <c r="U13" s="12"/>
      <c r="V13" s="12"/>
      <c r="W13" s="12"/>
      <c r="X13" s="12"/>
      <c r="Y13" s="18"/>
      <c r="Z13" s="18"/>
      <c r="AA13" s="18"/>
      <c r="AB13" s="18"/>
      <c r="AC13" s="12">
        <f>SUM(E13,F13,I13,J13,M13,N13,Q13,R13,U13,V13,Y13,Z13)</f>
        <v>9</v>
      </c>
      <c r="AD13" s="12">
        <f>SUM(H13,L13,P13,T13,X13,AB13)</f>
        <v>1</v>
      </c>
    </row>
    <row r="14" spans="1:30" ht="20.25">
      <c r="A14" s="13">
        <v>2</v>
      </c>
      <c r="B14" s="14" t="s">
        <v>19</v>
      </c>
      <c r="C14" s="15" t="s">
        <v>11</v>
      </c>
      <c r="D14" s="16"/>
      <c r="E14" s="17"/>
      <c r="F14" s="12"/>
      <c r="G14" s="12"/>
      <c r="H14" s="12"/>
      <c r="I14" s="18"/>
      <c r="J14" s="18"/>
      <c r="K14" s="18"/>
      <c r="L14" s="18"/>
      <c r="M14" s="12"/>
      <c r="N14" s="12"/>
      <c r="O14" s="12"/>
      <c r="P14" s="12"/>
      <c r="Q14" s="18"/>
      <c r="R14" s="18">
        <v>9</v>
      </c>
      <c r="S14" s="18" t="s">
        <v>3</v>
      </c>
      <c r="T14" s="18">
        <v>1</v>
      </c>
      <c r="U14" s="12"/>
      <c r="V14" s="12"/>
      <c r="W14" s="12"/>
      <c r="X14" s="12"/>
      <c r="Y14" s="18"/>
      <c r="Z14" s="18"/>
      <c r="AA14" s="18"/>
      <c r="AB14" s="18"/>
      <c r="AC14" s="12">
        <f aca="true" t="shared" si="0" ref="AC14:AC19">SUM(E14,F14,I14,J14,M14,N14,Q14,R14,U14,V14,Y14,Z14)</f>
        <v>9</v>
      </c>
      <c r="AD14" s="12">
        <f aca="true" t="shared" si="1" ref="AD14:AD19">SUM(H14,L14,P14,T14,X14,AB14)</f>
        <v>1</v>
      </c>
    </row>
    <row r="15" spans="1:30" ht="20.25">
      <c r="A15" s="13">
        <v>3</v>
      </c>
      <c r="B15" s="14" t="s">
        <v>1</v>
      </c>
      <c r="C15" s="15" t="s">
        <v>11</v>
      </c>
      <c r="D15" s="16"/>
      <c r="E15" s="17"/>
      <c r="F15" s="12"/>
      <c r="G15" s="12"/>
      <c r="H15" s="12"/>
      <c r="I15" s="18"/>
      <c r="J15" s="18">
        <v>9</v>
      </c>
      <c r="K15" s="18" t="s">
        <v>0</v>
      </c>
      <c r="L15" s="18">
        <v>1</v>
      </c>
      <c r="M15" s="12"/>
      <c r="N15" s="12"/>
      <c r="O15" s="12"/>
      <c r="P15" s="12"/>
      <c r="Q15" s="18"/>
      <c r="R15" s="18"/>
      <c r="S15" s="18"/>
      <c r="T15" s="18"/>
      <c r="U15" s="12"/>
      <c r="V15" s="12"/>
      <c r="W15" s="12"/>
      <c r="X15" s="12"/>
      <c r="Y15" s="18"/>
      <c r="Z15" s="18"/>
      <c r="AA15" s="18"/>
      <c r="AB15" s="18"/>
      <c r="AC15" s="12">
        <f t="shared" si="0"/>
        <v>9</v>
      </c>
      <c r="AD15" s="12">
        <f t="shared" si="1"/>
        <v>1</v>
      </c>
    </row>
    <row r="16" spans="1:30" ht="20.25">
      <c r="A16" s="13">
        <v>4</v>
      </c>
      <c r="B16" s="19" t="s">
        <v>2</v>
      </c>
      <c r="C16" s="20" t="s">
        <v>11</v>
      </c>
      <c r="D16" s="21"/>
      <c r="E16" s="12"/>
      <c r="F16" s="12">
        <v>10</v>
      </c>
      <c r="G16" s="12" t="s">
        <v>3</v>
      </c>
      <c r="H16" s="12">
        <v>0</v>
      </c>
      <c r="I16" s="18"/>
      <c r="J16" s="18">
        <v>10</v>
      </c>
      <c r="K16" s="18" t="s">
        <v>3</v>
      </c>
      <c r="L16" s="18">
        <v>0</v>
      </c>
      <c r="M16" s="12"/>
      <c r="N16" s="12"/>
      <c r="O16" s="12"/>
      <c r="P16" s="12"/>
      <c r="Q16" s="18"/>
      <c r="R16" s="18"/>
      <c r="S16" s="18"/>
      <c r="T16" s="18"/>
      <c r="U16" s="12"/>
      <c r="V16" s="12"/>
      <c r="W16" s="12"/>
      <c r="X16" s="12"/>
      <c r="Y16" s="18"/>
      <c r="Z16" s="18"/>
      <c r="AA16" s="18"/>
      <c r="AB16" s="18"/>
      <c r="AC16" s="12">
        <f t="shared" si="0"/>
        <v>20</v>
      </c>
      <c r="AD16" s="12">
        <f t="shared" si="1"/>
        <v>0</v>
      </c>
    </row>
    <row r="17" spans="1:30" ht="20.25">
      <c r="A17" s="22">
        <v>5</v>
      </c>
      <c r="B17" s="23" t="s">
        <v>4</v>
      </c>
      <c r="C17" s="15" t="s">
        <v>11</v>
      </c>
      <c r="D17" s="24"/>
      <c r="E17" s="12">
        <v>9</v>
      </c>
      <c r="F17" s="12"/>
      <c r="G17" s="12"/>
      <c r="H17" s="12">
        <v>1</v>
      </c>
      <c r="I17" s="18"/>
      <c r="J17" s="18"/>
      <c r="K17" s="18"/>
      <c r="L17" s="18"/>
      <c r="M17" s="12"/>
      <c r="N17" s="12"/>
      <c r="O17" s="12"/>
      <c r="P17" s="12"/>
      <c r="Q17" s="18"/>
      <c r="R17" s="18"/>
      <c r="S17" s="18"/>
      <c r="T17" s="18"/>
      <c r="U17" s="12"/>
      <c r="V17" s="12"/>
      <c r="W17" s="12"/>
      <c r="X17" s="12"/>
      <c r="Y17" s="18"/>
      <c r="Z17" s="18"/>
      <c r="AA17" s="18"/>
      <c r="AB17" s="25"/>
      <c r="AC17" s="12">
        <f t="shared" si="0"/>
        <v>9</v>
      </c>
      <c r="AD17" s="12">
        <f t="shared" si="1"/>
        <v>1</v>
      </c>
    </row>
    <row r="18" spans="1:30" ht="20.25">
      <c r="A18" s="22">
        <v>6</v>
      </c>
      <c r="B18" s="23" t="s">
        <v>136</v>
      </c>
      <c r="C18" s="27" t="s">
        <v>11</v>
      </c>
      <c r="D18" s="28"/>
      <c r="E18" s="29"/>
      <c r="F18" s="29"/>
      <c r="G18" s="29"/>
      <c r="H18" s="29"/>
      <c r="I18" s="30"/>
      <c r="J18" s="30">
        <v>18</v>
      </c>
      <c r="K18" s="30" t="s">
        <v>0</v>
      </c>
      <c r="L18" s="30">
        <v>1</v>
      </c>
      <c r="M18" s="29"/>
      <c r="N18" s="29"/>
      <c r="O18" s="29"/>
      <c r="P18" s="29"/>
      <c r="Q18" s="30"/>
      <c r="R18" s="30"/>
      <c r="S18" s="30"/>
      <c r="T18" s="30"/>
      <c r="U18" s="29"/>
      <c r="V18" s="29"/>
      <c r="W18" s="29"/>
      <c r="X18" s="29"/>
      <c r="Y18" s="30"/>
      <c r="Z18" s="30"/>
      <c r="AA18" s="30"/>
      <c r="AB18" s="25"/>
      <c r="AC18" s="12">
        <f t="shared" si="0"/>
        <v>18</v>
      </c>
      <c r="AD18" s="12">
        <f t="shared" si="1"/>
        <v>1</v>
      </c>
    </row>
    <row r="19" spans="1:30" ht="20.25">
      <c r="A19" s="22">
        <v>7</v>
      </c>
      <c r="B19" s="23" t="s">
        <v>5</v>
      </c>
      <c r="C19" s="27" t="s">
        <v>11</v>
      </c>
      <c r="D19" s="28"/>
      <c r="E19" s="29"/>
      <c r="F19" s="29"/>
      <c r="G19" s="29"/>
      <c r="H19" s="29"/>
      <c r="I19" s="30"/>
      <c r="J19" s="30"/>
      <c r="K19" s="30"/>
      <c r="L19" s="30"/>
      <c r="M19" s="29"/>
      <c r="N19" s="29"/>
      <c r="O19" s="29"/>
      <c r="P19" s="29"/>
      <c r="Q19" s="30"/>
      <c r="R19" s="30"/>
      <c r="S19" s="30"/>
      <c r="T19" s="30"/>
      <c r="U19" s="29"/>
      <c r="V19" s="29"/>
      <c r="W19" s="29"/>
      <c r="X19" s="29"/>
      <c r="Y19" s="30"/>
      <c r="Z19" s="30">
        <v>9</v>
      </c>
      <c r="AA19" s="30"/>
      <c r="AB19" s="25">
        <v>1</v>
      </c>
      <c r="AC19" s="12">
        <f t="shared" si="0"/>
        <v>9</v>
      </c>
      <c r="AD19" s="12">
        <f t="shared" si="1"/>
        <v>1</v>
      </c>
    </row>
    <row r="20" spans="1:30" ht="20.25">
      <c r="A20" s="90" t="s">
        <v>6</v>
      </c>
      <c r="B20" s="436" t="s">
        <v>124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26">
        <f>SUM(AC21:AC27)</f>
        <v>81</v>
      </c>
      <c r="AD20" s="26">
        <f>SUM(AD21:AD27)</f>
        <v>9</v>
      </c>
    </row>
    <row r="21" spans="1:30" ht="20.25">
      <c r="A21" s="31">
        <v>8</v>
      </c>
      <c r="B21" s="32" t="s">
        <v>21</v>
      </c>
      <c r="C21" s="33" t="s">
        <v>11</v>
      </c>
      <c r="D21" s="34"/>
      <c r="E21" s="35"/>
      <c r="F21" s="36">
        <v>9</v>
      </c>
      <c r="G21" s="36" t="s">
        <v>12</v>
      </c>
      <c r="H21" s="36">
        <v>1</v>
      </c>
      <c r="I21" s="37"/>
      <c r="J21" s="37"/>
      <c r="K21" s="37"/>
      <c r="L21" s="37"/>
      <c r="M21" s="36"/>
      <c r="N21" s="36"/>
      <c r="O21" s="36"/>
      <c r="P21" s="36"/>
      <c r="Q21" s="37"/>
      <c r="R21" s="37"/>
      <c r="S21" s="37"/>
      <c r="T21" s="37"/>
      <c r="U21" s="36"/>
      <c r="V21" s="36"/>
      <c r="W21" s="36"/>
      <c r="X21" s="36"/>
      <c r="Y21" s="37"/>
      <c r="Z21" s="37"/>
      <c r="AA21" s="37"/>
      <c r="AB21" s="37"/>
      <c r="AC21" s="38">
        <f aca="true" t="shared" si="2" ref="AC21:AC27">SUM(E21,F21,I21,J21,M21,N21,Q21,R21,U21,V21,Y21,Z21)</f>
        <v>9</v>
      </c>
      <c r="AD21" s="38">
        <f aca="true" t="shared" si="3" ref="AD21:AD27">SUM(H21,L21,P21,T21,X21,AB21)</f>
        <v>1</v>
      </c>
    </row>
    <row r="22" spans="1:30" ht="20.25">
      <c r="A22" s="31">
        <v>9</v>
      </c>
      <c r="B22" s="32" t="s">
        <v>22</v>
      </c>
      <c r="C22" s="33" t="s">
        <v>11</v>
      </c>
      <c r="D22" s="34"/>
      <c r="E22" s="35"/>
      <c r="F22" s="36">
        <v>9</v>
      </c>
      <c r="G22" s="36" t="s">
        <v>12</v>
      </c>
      <c r="H22" s="36">
        <v>1</v>
      </c>
      <c r="I22" s="39"/>
      <c r="J22" s="39"/>
      <c r="K22" s="39"/>
      <c r="L22" s="39"/>
      <c r="M22" s="40"/>
      <c r="N22" s="40"/>
      <c r="O22" s="40"/>
      <c r="P22" s="40"/>
      <c r="Q22" s="39"/>
      <c r="R22" s="39"/>
      <c r="S22" s="39"/>
      <c r="T22" s="39"/>
      <c r="U22" s="40"/>
      <c r="V22" s="40"/>
      <c r="W22" s="40"/>
      <c r="X22" s="40"/>
      <c r="Y22" s="39"/>
      <c r="Z22" s="39"/>
      <c r="AA22" s="39"/>
      <c r="AB22" s="39"/>
      <c r="AC22" s="38">
        <f t="shared" si="2"/>
        <v>9</v>
      </c>
      <c r="AD22" s="38">
        <f t="shared" si="3"/>
        <v>1</v>
      </c>
    </row>
    <row r="23" spans="1:30" ht="20.25">
      <c r="A23" s="31">
        <v>10</v>
      </c>
      <c r="B23" s="32" t="s">
        <v>23</v>
      </c>
      <c r="C23" s="33" t="s">
        <v>11</v>
      </c>
      <c r="D23" s="34"/>
      <c r="E23" s="35"/>
      <c r="F23" s="36">
        <v>9</v>
      </c>
      <c r="G23" s="36" t="s">
        <v>12</v>
      </c>
      <c r="H23" s="36">
        <v>1</v>
      </c>
      <c r="I23" s="37"/>
      <c r="J23" s="37"/>
      <c r="K23" s="37"/>
      <c r="L23" s="37"/>
      <c r="M23" s="36"/>
      <c r="N23" s="36"/>
      <c r="O23" s="36"/>
      <c r="P23" s="36"/>
      <c r="Q23" s="37"/>
      <c r="R23" s="37"/>
      <c r="S23" s="37"/>
      <c r="T23" s="37"/>
      <c r="U23" s="36"/>
      <c r="V23" s="36"/>
      <c r="W23" s="36"/>
      <c r="X23" s="36"/>
      <c r="Y23" s="37"/>
      <c r="Z23" s="37"/>
      <c r="AA23" s="37"/>
      <c r="AB23" s="37"/>
      <c r="AC23" s="38">
        <f t="shared" si="2"/>
        <v>9</v>
      </c>
      <c r="AD23" s="38">
        <f t="shared" si="3"/>
        <v>1</v>
      </c>
    </row>
    <row r="24" spans="1:30" ht="20.25">
      <c r="A24" s="31">
        <v>11</v>
      </c>
      <c r="B24" s="32" t="s">
        <v>24</v>
      </c>
      <c r="C24" s="33" t="s">
        <v>11</v>
      </c>
      <c r="D24" s="34"/>
      <c r="E24" s="35"/>
      <c r="F24" s="36">
        <v>9</v>
      </c>
      <c r="G24" s="36" t="s">
        <v>12</v>
      </c>
      <c r="H24" s="36">
        <v>1</v>
      </c>
      <c r="I24" s="39"/>
      <c r="J24" s="39"/>
      <c r="K24" s="39"/>
      <c r="L24" s="39"/>
      <c r="M24" s="40"/>
      <c r="N24" s="40"/>
      <c r="O24" s="40"/>
      <c r="P24" s="40"/>
      <c r="Q24" s="39"/>
      <c r="R24" s="39"/>
      <c r="S24" s="39"/>
      <c r="T24" s="39"/>
      <c r="U24" s="40"/>
      <c r="V24" s="40"/>
      <c r="W24" s="40"/>
      <c r="X24" s="40"/>
      <c r="Y24" s="39"/>
      <c r="Z24" s="39"/>
      <c r="AA24" s="39"/>
      <c r="AB24" s="39"/>
      <c r="AC24" s="38">
        <f t="shared" si="2"/>
        <v>9</v>
      </c>
      <c r="AD24" s="38">
        <f t="shared" si="3"/>
        <v>1</v>
      </c>
    </row>
    <row r="25" spans="1:30" ht="20.25">
      <c r="A25" s="31">
        <v>12</v>
      </c>
      <c r="B25" s="41" t="s">
        <v>52</v>
      </c>
      <c r="C25" s="42" t="s">
        <v>11</v>
      </c>
      <c r="D25" s="42"/>
      <c r="E25" s="43"/>
      <c r="F25" s="43"/>
      <c r="G25" s="43"/>
      <c r="H25" s="43"/>
      <c r="I25" s="42"/>
      <c r="J25" s="42">
        <v>9</v>
      </c>
      <c r="K25" s="44" t="s">
        <v>3</v>
      </c>
      <c r="L25" s="45">
        <v>1</v>
      </c>
      <c r="M25" s="43"/>
      <c r="N25" s="43">
        <v>9</v>
      </c>
      <c r="O25" s="43" t="s">
        <v>3</v>
      </c>
      <c r="P25" s="43">
        <v>1</v>
      </c>
      <c r="Q25" s="42"/>
      <c r="R25" s="42"/>
      <c r="S25" s="42"/>
      <c r="T25" s="42"/>
      <c r="U25" s="43"/>
      <c r="V25" s="43"/>
      <c r="W25" s="43"/>
      <c r="X25" s="43"/>
      <c r="Y25" s="42"/>
      <c r="Z25" s="42"/>
      <c r="AA25" s="42"/>
      <c r="AB25" s="42"/>
      <c r="AC25" s="46">
        <f t="shared" si="2"/>
        <v>18</v>
      </c>
      <c r="AD25" s="46">
        <f t="shared" si="3"/>
        <v>2</v>
      </c>
    </row>
    <row r="26" spans="1:30" ht="20.25">
      <c r="A26" s="31">
        <v>13</v>
      </c>
      <c r="B26" s="41" t="s">
        <v>53</v>
      </c>
      <c r="C26" s="42" t="s">
        <v>11</v>
      </c>
      <c r="D26" s="42"/>
      <c r="E26" s="43"/>
      <c r="F26" s="43"/>
      <c r="G26" s="43"/>
      <c r="H26" s="43"/>
      <c r="I26" s="42"/>
      <c r="J26" s="42"/>
      <c r="K26" s="44"/>
      <c r="L26" s="42"/>
      <c r="M26" s="43"/>
      <c r="N26" s="43"/>
      <c r="O26" s="43"/>
      <c r="P26" s="43"/>
      <c r="Q26" s="42"/>
      <c r="R26" s="42">
        <v>18</v>
      </c>
      <c r="S26" s="42" t="s">
        <v>0</v>
      </c>
      <c r="T26" s="45">
        <v>2</v>
      </c>
      <c r="U26" s="43"/>
      <c r="V26" s="43"/>
      <c r="W26" s="43"/>
      <c r="X26" s="43"/>
      <c r="Y26" s="42"/>
      <c r="Z26" s="42"/>
      <c r="AA26" s="42"/>
      <c r="AB26" s="42"/>
      <c r="AC26" s="46">
        <f t="shared" si="2"/>
        <v>18</v>
      </c>
      <c r="AD26" s="46">
        <f t="shared" si="3"/>
        <v>2</v>
      </c>
    </row>
    <row r="27" spans="1:30" ht="20.25">
      <c r="A27" s="31">
        <v>14</v>
      </c>
      <c r="B27" s="41" t="s">
        <v>54</v>
      </c>
      <c r="C27" s="42" t="s">
        <v>55</v>
      </c>
      <c r="D27" s="42"/>
      <c r="E27" s="43"/>
      <c r="F27" s="43"/>
      <c r="G27" s="43"/>
      <c r="H27" s="43"/>
      <c r="I27" s="42"/>
      <c r="J27" s="42"/>
      <c r="K27" s="42"/>
      <c r="L27" s="42"/>
      <c r="M27" s="43"/>
      <c r="N27" s="43"/>
      <c r="O27" s="43"/>
      <c r="P27" s="43"/>
      <c r="Q27" s="42"/>
      <c r="R27" s="42"/>
      <c r="S27" s="42"/>
      <c r="T27" s="42"/>
      <c r="U27" s="43"/>
      <c r="V27" s="43"/>
      <c r="W27" s="43"/>
      <c r="X27" s="43"/>
      <c r="Y27" s="42"/>
      <c r="Z27" s="42">
        <v>9</v>
      </c>
      <c r="AA27" s="42" t="s">
        <v>3</v>
      </c>
      <c r="AB27" s="42">
        <v>1</v>
      </c>
      <c r="AC27" s="46">
        <f t="shared" si="2"/>
        <v>9</v>
      </c>
      <c r="AD27" s="46">
        <f t="shared" si="3"/>
        <v>1</v>
      </c>
    </row>
    <row r="28" spans="1:30" ht="20.25">
      <c r="A28" s="91" t="s">
        <v>7</v>
      </c>
      <c r="B28" s="438" t="s">
        <v>125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6">
        <f>SUM(AC29:AC47)</f>
        <v>749</v>
      </c>
      <c r="AD28" s="47">
        <f>SUM(AD29:AD47)</f>
        <v>103</v>
      </c>
    </row>
    <row r="29" spans="1:30" ht="20.25">
      <c r="A29" s="31">
        <v>15</v>
      </c>
      <c r="B29" s="48" t="s">
        <v>56</v>
      </c>
      <c r="C29" s="49" t="s">
        <v>11</v>
      </c>
      <c r="D29" s="50"/>
      <c r="E29" s="51"/>
      <c r="F29" s="51">
        <v>63</v>
      </c>
      <c r="G29" s="51" t="s">
        <v>12</v>
      </c>
      <c r="H29" s="51">
        <v>9</v>
      </c>
      <c r="I29" s="49"/>
      <c r="J29" s="49">
        <v>36</v>
      </c>
      <c r="K29" s="49" t="s">
        <v>12</v>
      </c>
      <c r="L29" s="49">
        <v>5</v>
      </c>
      <c r="M29" s="51"/>
      <c r="N29" s="51">
        <v>18</v>
      </c>
      <c r="O29" s="51" t="s">
        <v>12</v>
      </c>
      <c r="P29" s="51">
        <v>2</v>
      </c>
      <c r="Q29" s="49"/>
      <c r="R29" s="49">
        <v>18</v>
      </c>
      <c r="S29" s="49" t="s">
        <v>12</v>
      </c>
      <c r="T29" s="49">
        <v>2</v>
      </c>
      <c r="U29" s="51"/>
      <c r="V29" s="51">
        <v>9</v>
      </c>
      <c r="W29" s="51" t="s">
        <v>12</v>
      </c>
      <c r="X29" s="51">
        <v>1</v>
      </c>
      <c r="Y29" s="49"/>
      <c r="Z29" s="49">
        <v>9</v>
      </c>
      <c r="AA29" s="49" t="s">
        <v>12</v>
      </c>
      <c r="AB29" s="49">
        <v>1</v>
      </c>
      <c r="AC29" s="38">
        <f aca="true" t="shared" si="4" ref="AC29:AC36">SUM(E29,F29,I29,J29,M29,N29,Q29,R29,U29,V29,Y29,Z29)</f>
        <v>153</v>
      </c>
      <c r="AD29" s="38">
        <f aca="true" t="shared" si="5" ref="AD29:AD36">SUM(H29,L29,P29,T29,X29,AB29)</f>
        <v>20</v>
      </c>
    </row>
    <row r="30" spans="1:30" ht="20.25">
      <c r="A30" s="31">
        <v>16</v>
      </c>
      <c r="B30" s="48" t="s">
        <v>57</v>
      </c>
      <c r="C30" s="49" t="s">
        <v>11</v>
      </c>
      <c r="D30" s="49"/>
      <c r="E30" s="51"/>
      <c r="F30" s="51">
        <v>18</v>
      </c>
      <c r="G30" s="51" t="s">
        <v>12</v>
      </c>
      <c r="H30" s="51">
        <v>3</v>
      </c>
      <c r="I30" s="49"/>
      <c r="J30" s="49">
        <v>9</v>
      </c>
      <c r="K30" s="49" t="s">
        <v>12</v>
      </c>
      <c r="L30" s="49">
        <v>3</v>
      </c>
      <c r="M30" s="51"/>
      <c r="N30" s="51">
        <v>9</v>
      </c>
      <c r="O30" s="51" t="s">
        <v>12</v>
      </c>
      <c r="P30" s="51">
        <v>2</v>
      </c>
      <c r="Q30" s="49"/>
      <c r="R30" s="49">
        <v>9</v>
      </c>
      <c r="S30" s="49" t="s">
        <v>12</v>
      </c>
      <c r="T30" s="49">
        <v>1</v>
      </c>
      <c r="U30" s="51"/>
      <c r="V30" s="51">
        <v>9</v>
      </c>
      <c r="W30" s="51" t="s">
        <v>12</v>
      </c>
      <c r="X30" s="51">
        <v>1</v>
      </c>
      <c r="Y30" s="49"/>
      <c r="Z30" s="49">
        <v>9</v>
      </c>
      <c r="AA30" s="49" t="s">
        <v>12</v>
      </c>
      <c r="AB30" s="49">
        <v>1</v>
      </c>
      <c r="AC30" s="38">
        <f t="shared" si="4"/>
        <v>63</v>
      </c>
      <c r="AD30" s="38">
        <f t="shared" si="5"/>
        <v>11</v>
      </c>
    </row>
    <row r="31" spans="1:30" ht="20.25">
      <c r="A31" s="31">
        <v>17</v>
      </c>
      <c r="B31" s="48" t="s">
        <v>58</v>
      </c>
      <c r="C31" s="49" t="s">
        <v>11</v>
      </c>
      <c r="D31" s="50"/>
      <c r="E31" s="51"/>
      <c r="F31" s="51">
        <v>18</v>
      </c>
      <c r="G31" s="51" t="s">
        <v>12</v>
      </c>
      <c r="H31" s="51">
        <v>3</v>
      </c>
      <c r="I31" s="49"/>
      <c r="J31" s="49">
        <v>18</v>
      </c>
      <c r="K31" s="49" t="s">
        <v>12</v>
      </c>
      <c r="L31" s="49">
        <v>3</v>
      </c>
      <c r="M31" s="51"/>
      <c r="N31" s="51"/>
      <c r="O31" s="51"/>
      <c r="P31" s="51"/>
      <c r="Q31" s="49"/>
      <c r="R31" s="49">
        <v>9</v>
      </c>
      <c r="S31" s="49" t="s">
        <v>12</v>
      </c>
      <c r="T31" s="49">
        <v>1</v>
      </c>
      <c r="U31" s="51"/>
      <c r="V31" s="51">
        <v>9</v>
      </c>
      <c r="W31" s="51" t="s">
        <v>12</v>
      </c>
      <c r="X31" s="51">
        <v>1</v>
      </c>
      <c r="Y31" s="49"/>
      <c r="Z31" s="49">
        <v>9</v>
      </c>
      <c r="AA31" s="49" t="s">
        <v>12</v>
      </c>
      <c r="AB31" s="49">
        <v>1</v>
      </c>
      <c r="AC31" s="38">
        <f t="shared" si="4"/>
        <v>63</v>
      </c>
      <c r="AD31" s="38">
        <f t="shared" si="5"/>
        <v>9</v>
      </c>
    </row>
    <row r="32" spans="1:30" ht="20.25">
      <c r="A32" s="31">
        <v>18</v>
      </c>
      <c r="B32" s="48" t="s">
        <v>59</v>
      </c>
      <c r="C32" s="49" t="s">
        <v>11</v>
      </c>
      <c r="D32" s="50"/>
      <c r="E32" s="51"/>
      <c r="F32" s="51"/>
      <c r="G32" s="51"/>
      <c r="H32" s="51"/>
      <c r="I32" s="49"/>
      <c r="J32" s="49"/>
      <c r="K32" s="49"/>
      <c r="L32" s="49"/>
      <c r="M32" s="51"/>
      <c r="N32" s="51">
        <v>9</v>
      </c>
      <c r="O32" s="51" t="s">
        <v>12</v>
      </c>
      <c r="P32" s="51">
        <v>1</v>
      </c>
      <c r="Q32" s="49"/>
      <c r="R32" s="49"/>
      <c r="S32" s="49"/>
      <c r="T32" s="49"/>
      <c r="U32" s="51"/>
      <c r="V32" s="51"/>
      <c r="W32" s="51"/>
      <c r="X32" s="51"/>
      <c r="Y32" s="49"/>
      <c r="Z32" s="49"/>
      <c r="AA32" s="49"/>
      <c r="AB32" s="49"/>
      <c r="AC32" s="38">
        <f t="shared" si="4"/>
        <v>9</v>
      </c>
      <c r="AD32" s="38">
        <f t="shared" si="5"/>
        <v>1</v>
      </c>
    </row>
    <row r="33" spans="1:30" ht="20.25">
      <c r="A33" s="31">
        <v>19</v>
      </c>
      <c r="B33" s="48" t="s">
        <v>60</v>
      </c>
      <c r="C33" s="49" t="s">
        <v>11</v>
      </c>
      <c r="D33" s="50"/>
      <c r="E33" s="51"/>
      <c r="F33" s="51">
        <v>36</v>
      </c>
      <c r="G33" s="51" t="s">
        <v>12</v>
      </c>
      <c r="H33" s="51">
        <v>3</v>
      </c>
      <c r="I33" s="49"/>
      <c r="J33" s="49">
        <v>18</v>
      </c>
      <c r="K33" s="49" t="s">
        <v>12</v>
      </c>
      <c r="L33" s="49">
        <v>2</v>
      </c>
      <c r="M33" s="51"/>
      <c r="N33" s="51">
        <v>9</v>
      </c>
      <c r="O33" s="51" t="s">
        <v>12</v>
      </c>
      <c r="P33" s="51">
        <v>1</v>
      </c>
      <c r="Q33" s="49"/>
      <c r="R33" s="49"/>
      <c r="S33" s="49"/>
      <c r="T33" s="49"/>
      <c r="U33" s="51"/>
      <c r="V33" s="51"/>
      <c r="W33" s="51"/>
      <c r="X33" s="51"/>
      <c r="Y33" s="49"/>
      <c r="Z33" s="49"/>
      <c r="AA33" s="49"/>
      <c r="AB33" s="49"/>
      <c r="AC33" s="38">
        <f t="shared" si="4"/>
        <v>63</v>
      </c>
      <c r="AD33" s="38">
        <f t="shared" si="5"/>
        <v>6</v>
      </c>
    </row>
    <row r="34" spans="1:30" ht="20.25">
      <c r="A34" s="31">
        <v>20</v>
      </c>
      <c r="B34" s="48" t="s">
        <v>61</v>
      </c>
      <c r="C34" s="49" t="s">
        <v>11</v>
      </c>
      <c r="D34" s="50"/>
      <c r="E34" s="51"/>
      <c r="F34" s="51">
        <v>9</v>
      </c>
      <c r="G34" s="51" t="s">
        <v>12</v>
      </c>
      <c r="H34" s="51">
        <v>3</v>
      </c>
      <c r="I34" s="49"/>
      <c r="J34" s="49">
        <v>9</v>
      </c>
      <c r="K34" s="49" t="s">
        <v>12</v>
      </c>
      <c r="L34" s="49">
        <v>3</v>
      </c>
      <c r="M34" s="51"/>
      <c r="N34" s="51">
        <v>9</v>
      </c>
      <c r="O34" s="51" t="s">
        <v>12</v>
      </c>
      <c r="P34" s="51">
        <v>2</v>
      </c>
      <c r="Q34" s="49"/>
      <c r="R34" s="49">
        <v>9</v>
      </c>
      <c r="S34" s="49" t="s">
        <v>12</v>
      </c>
      <c r="T34" s="49">
        <v>2</v>
      </c>
      <c r="U34" s="51"/>
      <c r="V34" s="51">
        <v>9</v>
      </c>
      <c r="W34" s="51" t="s">
        <v>12</v>
      </c>
      <c r="X34" s="51">
        <v>1</v>
      </c>
      <c r="Y34" s="49"/>
      <c r="Z34" s="49">
        <v>9</v>
      </c>
      <c r="AA34" s="49" t="s">
        <v>12</v>
      </c>
      <c r="AB34" s="49">
        <v>1</v>
      </c>
      <c r="AC34" s="38">
        <f t="shared" si="4"/>
        <v>54</v>
      </c>
      <c r="AD34" s="38">
        <f t="shared" si="5"/>
        <v>12</v>
      </c>
    </row>
    <row r="35" spans="1:30" ht="20.25">
      <c r="A35" s="31">
        <v>21</v>
      </c>
      <c r="B35" s="48" t="s">
        <v>62</v>
      </c>
      <c r="C35" s="49" t="s">
        <v>11</v>
      </c>
      <c r="D35" s="50"/>
      <c r="E35" s="51"/>
      <c r="F35" s="51">
        <v>18</v>
      </c>
      <c r="G35" s="51" t="s">
        <v>12</v>
      </c>
      <c r="H35" s="51">
        <v>2</v>
      </c>
      <c r="I35" s="49"/>
      <c r="J35" s="49">
        <v>9</v>
      </c>
      <c r="K35" s="52" t="s">
        <v>12</v>
      </c>
      <c r="L35" s="49">
        <v>1</v>
      </c>
      <c r="M35" s="51"/>
      <c r="N35" s="51"/>
      <c r="O35" s="51"/>
      <c r="P35" s="51"/>
      <c r="Q35" s="49"/>
      <c r="R35" s="49"/>
      <c r="S35" s="49"/>
      <c r="T35" s="49"/>
      <c r="U35" s="53"/>
      <c r="V35" s="53"/>
      <c r="W35" s="53"/>
      <c r="X35" s="53"/>
      <c r="Y35" s="1"/>
      <c r="Z35" s="1"/>
      <c r="AA35" s="1"/>
      <c r="AB35" s="1"/>
      <c r="AC35" s="38">
        <f t="shared" si="4"/>
        <v>27</v>
      </c>
      <c r="AD35" s="38">
        <f t="shared" si="5"/>
        <v>3</v>
      </c>
    </row>
    <row r="36" spans="1:30" ht="20.25">
      <c r="A36" s="31">
        <v>22</v>
      </c>
      <c r="B36" s="54" t="s">
        <v>63</v>
      </c>
      <c r="C36" s="49" t="s">
        <v>11</v>
      </c>
      <c r="D36" s="50"/>
      <c r="E36" s="51"/>
      <c r="F36" s="51">
        <v>18</v>
      </c>
      <c r="G36" s="51" t="s">
        <v>12</v>
      </c>
      <c r="H36" s="51">
        <v>1</v>
      </c>
      <c r="I36" s="49"/>
      <c r="J36" s="52">
        <v>9</v>
      </c>
      <c r="K36" s="49" t="s">
        <v>12</v>
      </c>
      <c r="L36" s="49">
        <v>1</v>
      </c>
      <c r="M36" s="51"/>
      <c r="N36" s="51"/>
      <c r="O36" s="51"/>
      <c r="P36" s="51"/>
      <c r="Q36" s="49"/>
      <c r="R36" s="49"/>
      <c r="S36" s="49"/>
      <c r="T36" s="49"/>
      <c r="U36" s="53"/>
      <c r="V36" s="53"/>
      <c r="W36" s="53"/>
      <c r="X36" s="53"/>
      <c r="Y36" s="1"/>
      <c r="Z36" s="1"/>
      <c r="AA36" s="1"/>
      <c r="AB36" s="1"/>
      <c r="AC36" s="38">
        <f t="shared" si="4"/>
        <v>27</v>
      </c>
      <c r="AD36" s="38">
        <f t="shared" si="5"/>
        <v>2</v>
      </c>
    </row>
    <row r="37" spans="1:30" ht="20.25">
      <c r="A37" s="31">
        <v>23</v>
      </c>
      <c r="B37" s="54" t="s">
        <v>64</v>
      </c>
      <c r="C37" s="49" t="s">
        <v>65</v>
      </c>
      <c r="D37" s="50"/>
      <c r="E37" s="51"/>
      <c r="F37" s="51"/>
      <c r="G37" s="51"/>
      <c r="H37" s="51"/>
      <c r="I37" s="49"/>
      <c r="J37" s="52"/>
      <c r="K37" s="49"/>
      <c r="L37" s="49"/>
      <c r="M37" s="51"/>
      <c r="N37" s="51"/>
      <c r="O37" s="51"/>
      <c r="P37" s="51"/>
      <c r="Q37" s="49"/>
      <c r="R37" s="49"/>
      <c r="S37" s="49"/>
      <c r="T37" s="49"/>
      <c r="U37" s="53"/>
      <c r="V37" s="53"/>
      <c r="W37" s="53"/>
      <c r="X37" s="53"/>
      <c r="Y37" s="1"/>
      <c r="Z37" s="1"/>
      <c r="AA37" s="1"/>
      <c r="AB37" s="1"/>
      <c r="AC37" s="38"/>
      <c r="AD37" s="38"/>
    </row>
    <row r="38" spans="1:30" ht="20.25">
      <c r="A38" s="31">
        <v>24</v>
      </c>
      <c r="B38" s="55" t="s">
        <v>66</v>
      </c>
      <c r="C38" s="42" t="s">
        <v>67</v>
      </c>
      <c r="D38" s="42"/>
      <c r="E38" s="43"/>
      <c r="F38" s="43"/>
      <c r="G38" s="43"/>
      <c r="H38" s="43"/>
      <c r="I38" s="42"/>
      <c r="J38" s="42"/>
      <c r="K38" s="42"/>
      <c r="L38" s="42"/>
      <c r="M38" s="43">
        <v>9</v>
      </c>
      <c r="N38" s="43">
        <v>18</v>
      </c>
      <c r="O38" s="43" t="s">
        <v>3</v>
      </c>
      <c r="P38" s="43">
        <v>2</v>
      </c>
      <c r="Q38" s="42">
        <v>9</v>
      </c>
      <c r="R38" s="42">
        <v>18</v>
      </c>
      <c r="S38" s="42" t="s">
        <v>3</v>
      </c>
      <c r="T38" s="42">
        <v>2</v>
      </c>
      <c r="U38" s="43"/>
      <c r="V38" s="43">
        <v>18</v>
      </c>
      <c r="W38" s="43" t="s">
        <v>3</v>
      </c>
      <c r="X38" s="43">
        <v>1</v>
      </c>
      <c r="Y38" s="42"/>
      <c r="Z38" s="42"/>
      <c r="AA38" s="42"/>
      <c r="AB38" s="42"/>
      <c r="AC38" s="46">
        <f aca="true" t="shared" si="6" ref="AC38:AC46">SUM(E38,F38,I38,J38,M38,N38,Q38,R38,U38,V38,Y38,Z38)</f>
        <v>72</v>
      </c>
      <c r="AD38" s="46">
        <f aca="true" t="shared" si="7" ref="AD38:AD46">SUM(H38,L38,P38,T38,X38,AB38)</f>
        <v>5</v>
      </c>
    </row>
    <row r="39" spans="1:30" ht="20.25">
      <c r="A39" s="31">
        <v>25</v>
      </c>
      <c r="B39" s="41" t="s">
        <v>68</v>
      </c>
      <c r="C39" s="42" t="s">
        <v>55</v>
      </c>
      <c r="D39" s="42"/>
      <c r="E39" s="43"/>
      <c r="F39" s="43"/>
      <c r="G39" s="43"/>
      <c r="H39" s="43"/>
      <c r="I39" s="42"/>
      <c r="J39" s="42"/>
      <c r="K39" s="42"/>
      <c r="L39" s="42"/>
      <c r="M39" s="43"/>
      <c r="N39" s="43"/>
      <c r="O39" s="43"/>
      <c r="P39" s="43"/>
      <c r="Q39" s="42"/>
      <c r="R39" s="42"/>
      <c r="S39" s="42"/>
      <c r="T39" s="42"/>
      <c r="U39" s="43">
        <v>9</v>
      </c>
      <c r="V39" s="43">
        <v>18</v>
      </c>
      <c r="W39" s="43" t="s">
        <v>3</v>
      </c>
      <c r="X39" s="43">
        <v>2</v>
      </c>
      <c r="Y39" s="42"/>
      <c r="Z39" s="42">
        <v>18</v>
      </c>
      <c r="AA39" s="42" t="s">
        <v>3</v>
      </c>
      <c r="AB39" s="42">
        <v>1</v>
      </c>
      <c r="AC39" s="46">
        <f t="shared" si="6"/>
        <v>45</v>
      </c>
      <c r="AD39" s="46">
        <f t="shared" si="7"/>
        <v>3</v>
      </c>
    </row>
    <row r="40" spans="1:30" ht="20.25">
      <c r="A40" s="31">
        <v>26</v>
      </c>
      <c r="B40" s="41" t="s">
        <v>69</v>
      </c>
      <c r="C40" s="42" t="s">
        <v>70</v>
      </c>
      <c r="D40" s="42"/>
      <c r="E40" s="43"/>
      <c r="F40" s="43"/>
      <c r="G40" s="43"/>
      <c r="H40" s="43"/>
      <c r="I40" s="42"/>
      <c r="J40" s="42">
        <v>18</v>
      </c>
      <c r="K40" s="44" t="s">
        <v>0</v>
      </c>
      <c r="L40" s="42">
        <v>3</v>
      </c>
      <c r="M40" s="43"/>
      <c r="N40" s="43"/>
      <c r="O40" s="43"/>
      <c r="P40" s="43"/>
      <c r="Q40" s="42"/>
      <c r="R40" s="42"/>
      <c r="S40" s="42"/>
      <c r="T40" s="42"/>
      <c r="U40" s="43"/>
      <c r="V40" s="43"/>
      <c r="W40" s="43"/>
      <c r="X40" s="43"/>
      <c r="Y40" s="42"/>
      <c r="Z40" s="42"/>
      <c r="AA40" s="42"/>
      <c r="AB40" s="42"/>
      <c r="AC40" s="46">
        <f t="shared" si="6"/>
        <v>18</v>
      </c>
      <c r="AD40" s="46">
        <f t="shared" si="7"/>
        <v>3</v>
      </c>
    </row>
    <row r="41" spans="1:30" ht="20.25">
      <c r="A41" s="31">
        <v>27</v>
      </c>
      <c r="B41" s="41" t="s">
        <v>71</v>
      </c>
      <c r="C41" s="42" t="s">
        <v>72</v>
      </c>
      <c r="D41" s="42"/>
      <c r="E41" s="43"/>
      <c r="F41" s="43"/>
      <c r="G41" s="43"/>
      <c r="H41" s="43"/>
      <c r="I41" s="42"/>
      <c r="J41" s="42">
        <v>18</v>
      </c>
      <c r="K41" s="42" t="s">
        <v>3</v>
      </c>
      <c r="L41" s="42">
        <v>3</v>
      </c>
      <c r="M41" s="43"/>
      <c r="N41" s="43">
        <v>18</v>
      </c>
      <c r="O41" s="43" t="s">
        <v>3</v>
      </c>
      <c r="P41" s="43">
        <v>1</v>
      </c>
      <c r="Q41" s="42"/>
      <c r="R41" s="42"/>
      <c r="S41" s="42" t="s">
        <v>73</v>
      </c>
      <c r="T41" s="42"/>
      <c r="U41" s="43"/>
      <c r="V41" s="43"/>
      <c r="W41" s="43"/>
      <c r="X41" s="43"/>
      <c r="Y41" s="42"/>
      <c r="Z41" s="42"/>
      <c r="AA41" s="42"/>
      <c r="AB41" s="42"/>
      <c r="AC41" s="46">
        <f t="shared" si="6"/>
        <v>36</v>
      </c>
      <c r="AD41" s="46">
        <f t="shared" si="7"/>
        <v>4</v>
      </c>
    </row>
    <row r="42" spans="1:30" ht="20.25">
      <c r="A42" s="31">
        <v>28</v>
      </c>
      <c r="B42" s="41" t="s">
        <v>74</v>
      </c>
      <c r="C42" s="42" t="s">
        <v>9</v>
      </c>
      <c r="D42" s="42"/>
      <c r="E42" s="43"/>
      <c r="F42" s="43"/>
      <c r="G42" s="43"/>
      <c r="H42" s="43"/>
      <c r="I42" s="42"/>
      <c r="J42" s="42"/>
      <c r="K42" s="42"/>
      <c r="L42" s="42"/>
      <c r="M42" s="43"/>
      <c r="N42" s="43"/>
      <c r="O42" s="43"/>
      <c r="P42" s="43"/>
      <c r="Q42" s="42"/>
      <c r="R42" s="42">
        <v>18</v>
      </c>
      <c r="S42" s="42" t="s">
        <v>3</v>
      </c>
      <c r="T42" s="42">
        <v>1</v>
      </c>
      <c r="U42" s="43"/>
      <c r="V42" s="43"/>
      <c r="W42" s="43"/>
      <c r="X42" s="43"/>
      <c r="Y42" s="42"/>
      <c r="Z42" s="42"/>
      <c r="AA42" s="42"/>
      <c r="AB42" s="42"/>
      <c r="AC42" s="46">
        <f t="shared" si="6"/>
        <v>18</v>
      </c>
      <c r="AD42" s="46">
        <f t="shared" si="7"/>
        <v>1</v>
      </c>
    </row>
    <row r="43" spans="1:30" ht="20.25">
      <c r="A43" s="31">
        <v>29</v>
      </c>
      <c r="B43" s="41" t="s">
        <v>75</v>
      </c>
      <c r="C43" s="42" t="s">
        <v>10</v>
      </c>
      <c r="D43" s="42"/>
      <c r="E43" s="43"/>
      <c r="F43" s="43"/>
      <c r="G43" s="43"/>
      <c r="H43" s="43"/>
      <c r="I43" s="42"/>
      <c r="J43" s="42"/>
      <c r="K43" s="42"/>
      <c r="L43" s="42"/>
      <c r="M43" s="43"/>
      <c r="N43" s="43"/>
      <c r="O43" s="43"/>
      <c r="P43" s="43"/>
      <c r="Q43" s="42"/>
      <c r="R43" s="42"/>
      <c r="S43" s="42"/>
      <c r="T43" s="42"/>
      <c r="U43" s="43"/>
      <c r="V43" s="43">
        <v>9</v>
      </c>
      <c r="W43" s="43" t="s">
        <v>0</v>
      </c>
      <c r="X43" s="43">
        <v>1</v>
      </c>
      <c r="Y43" s="42"/>
      <c r="Z43" s="42"/>
      <c r="AA43" s="42"/>
      <c r="AB43" s="42"/>
      <c r="AC43" s="46">
        <f t="shared" si="6"/>
        <v>9</v>
      </c>
      <c r="AD43" s="46">
        <f t="shared" si="7"/>
        <v>1</v>
      </c>
    </row>
    <row r="44" spans="1:30" ht="20.25">
      <c r="A44" s="31">
        <v>30</v>
      </c>
      <c r="B44" s="41" t="s">
        <v>76</v>
      </c>
      <c r="C44" s="42" t="s">
        <v>11</v>
      </c>
      <c r="D44" s="42"/>
      <c r="E44" s="43"/>
      <c r="F44" s="43"/>
      <c r="G44" s="43"/>
      <c r="H44" s="43"/>
      <c r="I44" s="42"/>
      <c r="J44" s="42"/>
      <c r="K44" s="42"/>
      <c r="L44" s="42"/>
      <c r="M44" s="43"/>
      <c r="N44" s="43">
        <v>9</v>
      </c>
      <c r="O44" s="43" t="s">
        <v>12</v>
      </c>
      <c r="P44" s="43">
        <v>1</v>
      </c>
      <c r="Q44" s="42"/>
      <c r="R44" s="42">
        <v>9</v>
      </c>
      <c r="S44" s="44" t="s">
        <v>12</v>
      </c>
      <c r="T44" s="42">
        <v>1</v>
      </c>
      <c r="U44" s="43"/>
      <c r="V44" s="43">
        <v>9</v>
      </c>
      <c r="W44" s="43" t="s">
        <v>12</v>
      </c>
      <c r="X44" s="43">
        <v>1</v>
      </c>
      <c r="Y44" s="42"/>
      <c r="Z44" s="42">
        <v>9</v>
      </c>
      <c r="AA44" s="44" t="s">
        <v>12</v>
      </c>
      <c r="AB44" s="42">
        <v>1</v>
      </c>
      <c r="AC44" s="46">
        <f t="shared" si="6"/>
        <v>36</v>
      </c>
      <c r="AD44" s="46">
        <f t="shared" si="7"/>
        <v>4</v>
      </c>
    </row>
    <row r="45" spans="1:30" ht="20.25">
      <c r="A45" s="31">
        <v>31</v>
      </c>
      <c r="B45" s="41" t="s">
        <v>77</v>
      </c>
      <c r="C45" s="42" t="s">
        <v>11</v>
      </c>
      <c r="D45" s="42"/>
      <c r="E45" s="43"/>
      <c r="F45" s="43"/>
      <c r="G45" s="43"/>
      <c r="H45" s="43"/>
      <c r="I45" s="42"/>
      <c r="J45" s="42"/>
      <c r="K45" s="42"/>
      <c r="L45" s="42"/>
      <c r="M45" s="43"/>
      <c r="N45" s="43">
        <v>20</v>
      </c>
      <c r="O45" s="43" t="s">
        <v>47</v>
      </c>
      <c r="P45" s="43">
        <v>2</v>
      </c>
      <c r="Q45" s="42"/>
      <c r="R45" s="42"/>
      <c r="S45" s="42"/>
      <c r="T45" s="42"/>
      <c r="U45" s="43"/>
      <c r="V45" s="43"/>
      <c r="W45" s="43"/>
      <c r="X45" s="43"/>
      <c r="Y45" s="42"/>
      <c r="Z45" s="42"/>
      <c r="AA45" s="42"/>
      <c r="AB45" s="42"/>
      <c r="AC45" s="46">
        <f t="shared" si="6"/>
        <v>20</v>
      </c>
      <c r="AD45" s="46">
        <f t="shared" si="7"/>
        <v>2</v>
      </c>
    </row>
    <row r="46" spans="1:30" ht="20.25">
      <c r="A46" s="31">
        <v>32</v>
      </c>
      <c r="B46" s="41" t="s">
        <v>78</v>
      </c>
      <c r="C46" s="42" t="s">
        <v>11</v>
      </c>
      <c r="D46" s="42"/>
      <c r="E46" s="43"/>
      <c r="F46" s="43"/>
      <c r="G46" s="43"/>
      <c r="H46" s="43"/>
      <c r="I46" s="42"/>
      <c r="J46" s="42"/>
      <c r="K46" s="42"/>
      <c r="L46" s="42"/>
      <c r="M46" s="43"/>
      <c r="N46" s="43"/>
      <c r="O46" s="43"/>
      <c r="P46" s="43"/>
      <c r="Q46" s="42"/>
      <c r="R46" s="42"/>
      <c r="S46" s="42"/>
      <c r="T46" s="42"/>
      <c r="U46" s="43"/>
      <c r="V46" s="43">
        <v>9</v>
      </c>
      <c r="W46" s="43" t="s">
        <v>45</v>
      </c>
      <c r="X46" s="43">
        <v>1</v>
      </c>
      <c r="Y46" s="42"/>
      <c r="Z46" s="42"/>
      <c r="AA46" s="42"/>
      <c r="AB46" s="42"/>
      <c r="AC46" s="46">
        <f t="shared" si="6"/>
        <v>9</v>
      </c>
      <c r="AD46" s="46">
        <f t="shared" si="7"/>
        <v>1</v>
      </c>
    </row>
    <row r="47" spans="1:30" ht="20.25">
      <c r="A47" s="31">
        <v>33</v>
      </c>
      <c r="B47" s="56" t="s">
        <v>79</v>
      </c>
      <c r="C47" s="42" t="s">
        <v>11</v>
      </c>
      <c r="D47" s="42"/>
      <c r="E47" s="43"/>
      <c r="F47" s="43"/>
      <c r="G47" s="43"/>
      <c r="H47" s="43"/>
      <c r="I47" s="42"/>
      <c r="J47" s="42"/>
      <c r="K47" s="42"/>
      <c r="L47" s="42"/>
      <c r="M47" s="43"/>
      <c r="N47" s="43"/>
      <c r="O47" s="43"/>
      <c r="P47" s="43"/>
      <c r="Q47" s="42"/>
      <c r="R47" s="42"/>
      <c r="S47" s="42"/>
      <c r="T47" s="42"/>
      <c r="U47" s="43"/>
      <c r="V47" s="43">
        <v>9</v>
      </c>
      <c r="W47" s="43" t="s">
        <v>45</v>
      </c>
      <c r="X47" s="43">
        <v>7</v>
      </c>
      <c r="Y47" s="42"/>
      <c r="Z47" s="42">
        <v>18</v>
      </c>
      <c r="AA47" s="42" t="s">
        <v>45</v>
      </c>
      <c r="AB47" s="42">
        <v>8</v>
      </c>
      <c r="AC47" s="46">
        <f>SUM(E47,F47,I47,J47,M47,N47,Q47,R47,U47,V47,Y47,Z47)</f>
        <v>27</v>
      </c>
      <c r="AD47" s="46">
        <f>SUM(H47,L47,P47,T47,X47,AB47)</f>
        <v>15</v>
      </c>
    </row>
    <row r="48" spans="1:30" s="96" customFormat="1" ht="20.25">
      <c r="A48" s="95" t="s">
        <v>13</v>
      </c>
      <c r="B48" s="419" t="s">
        <v>126</v>
      </c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</row>
    <row r="49" spans="1:30" ht="20.25">
      <c r="A49" s="92" t="s">
        <v>14</v>
      </c>
      <c r="B49" s="421" t="s">
        <v>116</v>
      </c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7">
        <f>SUM(AC50:AC61)</f>
        <v>375</v>
      </c>
      <c r="AD49" s="47">
        <f>SUM(AD50:AD61)</f>
        <v>21</v>
      </c>
    </row>
    <row r="50" spans="1:30" ht="20.25">
      <c r="A50" s="31">
        <v>1</v>
      </c>
      <c r="B50" s="85" t="s">
        <v>46</v>
      </c>
      <c r="C50" s="57" t="s">
        <v>11</v>
      </c>
      <c r="D50" s="58"/>
      <c r="E50" s="71"/>
      <c r="F50" s="71"/>
      <c r="G50" s="71"/>
      <c r="H50" s="71"/>
      <c r="I50" s="57"/>
      <c r="J50" s="57"/>
      <c r="K50" s="57"/>
      <c r="L50" s="57"/>
      <c r="M50" s="71"/>
      <c r="N50" s="71">
        <v>30</v>
      </c>
      <c r="O50" s="71" t="s">
        <v>3</v>
      </c>
      <c r="P50" s="71">
        <v>1</v>
      </c>
      <c r="Q50" s="57"/>
      <c r="R50" s="57"/>
      <c r="S50" s="57"/>
      <c r="T50" s="57"/>
      <c r="U50" s="71"/>
      <c r="V50" s="71"/>
      <c r="W50" s="71"/>
      <c r="X50" s="71"/>
      <c r="Y50" s="57"/>
      <c r="Z50" s="57"/>
      <c r="AA50" s="57"/>
      <c r="AB50" s="57"/>
      <c r="AC50" s="46">
        <f>SUM(E50,F50,I50,J50,M50,N50,Q50,R50,U50,V50,Y50,Z50)</f>
        <v>30</v>
      </c>
      <c r="AD50" s="46">
        <f>SUM(H50,L50,P50,T50,X50,AB50)</f>
        <v>1</v>
      </c>
    </row>
    <row r="51" spans="1:30" ht="20.25">
      <c r="A51" s="31">
        <v>2</v>
      </c>
      <c r="B51" s="56" t="s">
        <v>80</v>
      </c>
      <c r="C51" s="57" t="s">
        <v>11</v>
      </c>
      <c r="D51" s="58"/>
      <c r="E51" s="71"/>
      <c r="F51" s="71"/>
      <c r="G51" s="71"/>
      <c r="H51" s="71"/>
      <c r="I51" s="57"/>
      <c r="J51" s="57"/>
      <c r="K51" s="57"/>
      <c r="L51" s="57"/>
      <c r="M51" s="71"/>
      <c r="N51" s="71"/>
      <c r="O51" s="71"/>
      <c r="P51" s="71"/>
      <c r="Q51" s="57"/>
      <c r="R51" s="57">
        <v>9</v>
      </c>
      <c r="S51" s="57" t="s">
        <v>3</v>
      </c>
      <c r="T51" s="57">
        <v>1</v>
      </c>
      <c r="U51" s="71"/>
      <c r="V51" s="71"/>
      <c r="W51" s="71"/>
      <c r="X51" s="71"/>
      <c r="Y51" s="57"/>
      <c r="Z51" s="57"/>
      <c r="AA51" s="57"/>
      <c r="AB51" s="57"/>
      <c r="AC51" s="46">
        <f aca="true" t="shared" si="8" ref="AC51:AC61">SUM(E51,F51,I51,J51,M51,N51,Q51,R51,U51,V51,Y51,Z51)</f>
        <v>9</v>
      </c>
      <c r="AD51" s="46">
        <f>SUM(H51,L51,P51,T51,X51,AB51)</f>
        <v>1</v>
      </c>
    </row>
    <row r="52" spans="1:30" ht="20.25">
      <c r="A52" s="31">
        <v>3</v>
      </c>
      <c r="B52" s="86" t="s">
        <v>81</v>
      </c>
      <c r="C52" s="57" t="s">
        <v>11</v>
      </c>
      <c r="D52" s="58"/>
      <c r="E52" s="71"/>
      <c r="F52" s="71"/>
      <c r="G52" s="71"/>
      <c r="H52" s="71"/>
      <c r="I52" s="57"/>
      <c r="J52" s="57"/>
      <c r="K52" s="57"/>
      <c r="L52" s="57"/>
      <c r="M52" s="71">
        <v>15</v>
      </c>
      <c r="N52" s="71">
        <v>15</v>
      </c>
      <c r="O52" s="71"/>
      <c r="P52" s="71">
        <v>2</v>
      </c>
      <c r="Q52" s="57"/>
      <c r="R52" s="57"/>
      <c r="S52" s="57"/>
      <c r="T52" s="57"/>
      <c r="U52" s="71"/>
      <c r="V52" s="71"/>
      <c r="W52" s="71"/>
      <c r="X52" s="71"/>
      <c r="Y52" s="57"/>
      <c r="Z52" s="57"/>
      <c r="AA52" s="57"/>
      <c r="AB52" s="57"/>
      <c r="AC52" s="46">
        <f>SUM(E52,F52,I52,J52,M52,N52,Q52,R52,U52,V52,Y52,Z52)</f>
        <v>30</v>
      </c>
      <c r="AD52" s="46">
        <f>SUM(H52,L52,P52,T52,X52,AB52)</f>
        <v>2</v>
      </c>
    </row>
    <row r="53" spans="1:30" ht="20.25">
      <c r="A53" s="31">
        <v>4</v>
      </c>
      <c r="B53" s="56" t="s">
        <v>82</v>
      </c>
      <c r="C53" s="57" t="s">
        <v>9</v>
      </c>
      <c r="D53" s="58"/>
      <c r="E53" s="71"/>
      <c r="F53" s="71"/>
      <c r="G53" s="71"/>
      <c r="H53" s="71"/>
      <c r="I53" s="57"/>
      <c r="J53" s="57"/>
      <c r="K53" s="57"/>
      <c r="L53" s="57"/>
      <c r="M53" s="71"/>
      <c r="N53" s="71"/>
      <c r="O53" s="71"/>
      <c r="P53" s="71"/>
      <c r="Q53" s="57"/>
      <c r="R53" s="57">
        <v>36</v>
      </c>
      <c r="S53" s="57" t="s">
        <v>12</v>
      </c>
      <c r="T53" s="57">
        <v>2</v>
      </c>
      <c r="U53" s="71"/>
      <c r="V53" s="71"/>
      <c r="W53" s="71"/>
      <c r="X53" s="71"/>
      <c r="Y53" s="57"/>
      <c r="Z53" s="57"/>
      <c r="AA53" s="57"/>
      <c r="AB53" s="57"/>
      <c r="AC53" s="46">
        <f t="shared" si="8"/>
        <v>36</v>
      </c>
      <c r="AD53" s="46">
        <f aca="true" t="shared" si="9" ref="AD53:AD61">SUM(H53,L53,P53,T53,X53,AB53)</f>
        <v>2</v>
      </c>
    </row>
    <row r="54" spans="1:30" ht="20.25">
      <c r="A54" s="31">
        <v>5</v>
      </c>
      <c r="B54" s="59" t="s">
        <v>83</v>
      </c>
      <c r="C54" s="57" t="s">
        <v>11</v>
      </c>
      <c r="D54" s="58"/>
      <c r="E54" s="71"/>
      <c r="F54" s="71"/>
      <c r="G54" s="71"/>
      <c r="H54" s="71"/>
      <c r="I54" s="57"/>
      <c r="J54" s="57"/>
      <c r="K54" s="57"/>
      <c r="L54" s="57"/>
      <c r="M54" s="71"/>
      <c r="N54" s="71"/>
      <c r="O54" s="71"/>
      <c r="P54" s="71"/>
      <c r="Q54" s="57"/>
      <c r="R54" s="57"/>
      <c r="S54" s="57"/>
      <c r="T54" s="57"/>
      <c r="U54" s="71"/>
      <c r="V54" s="71">
        <v>9</v>
      </c>
      <c r="W54" s="71" t="s">
        <v>3</v>
      </c>
      <c r="X54" s="71">
        <v>1</v>
      </c>
      <c r="Y54" s="57"/>
      <c r="Z54" s="57"/>
      <c r="AA54" s="57"/>
      <c r="AB54" s="57"/>
      <c r="AC54" s="46">
        <f t="shared" si="8"/>
        <v>9</v>
      </c>
      <c r="AD54" s="46">
        <f t="shared" si="9"/>
        <v>1</v>
      </c>
    </row>
    <row r="55" spans="1:30" ht="40.5">
      <c r="A55" s="31">
        <v>6</v>
      </c>
      <c r="B55" s="59" t="s">
        <v>84</v>
      </c>
      <c r="C55" s="57" t="s">
        <v>11</v>
      </c>
      <c r="D55" s="58"/>
      <c r="E55" s="71"/>
      <c r="F55" s="71"/>
      <c r="G55" s="71"/>
      <c r="H55" s="71"/>
      <c r="I55" s="57"/>
      <c r="J55" s="57"/>
      <c r="K55" s="57"/>
      <c r="L55" s="57"/>
      <c r="M55" s="71"/>
      <c r="N55" s="71"/>
      <c r="O55" s="71"/>
      <c r="P55" s="71"/>
      <c r="Q55" s="57"/>
      <c r="R55" s="57"/>
      <c r="S55" s="57"/>
      <c r="T55" s="57"/>
      <c r="U55" s="71"/>
      <c r="V55" s="60"/>
      <c r="W55" s="60"/>
      <c r="X55" s="60"/>
      <c r="Y55" s="57"/>
      <c r="Z55" s="61">
        <v>9</v>
      </c>
      <c r="AA55" s="61" t="s">
        <v>3</v>
      </c>
      <c r="AB55" s="61">
        <v>1</v>
      </c>
      <c r="AC55" s="46">
        <f t="shared" si="8"/>
        <v>9</v>
      </c>
      <c r="AD55" s="46">
        <f t="shared" si="9"/>
        <v>1</v>
      </c>
    </row>
    <row r="56" spans="1:30" ht="20.25">
      <c r="A56" s="31">
        <v>7</v>
      </c>
      <c r="B56" s="56" t="s">
        <v>85</v>
      </c>
      <c r="C56" s="57" t="s">
        <v>11</v>
      </c>
      <c r="D56" s="58"/>
      <c r="E56" s="71"/>
      <c r="F56" s="71"/>
      <c r="G56" s="71"/>
      <c r="H56" s="71"/>
      <c r="I56" s="57"/>
      <c r="J56" s="57"/>
      <c r="K56" s="57"/>
      <c r="L56" s="57"/>
      <c r="M56" s="71"/>
      <c r="N56" s="71"/>
      <c r="O56" s="71"/>
      <c r="P56" s="71"/>
      <c r="Q56" s="57"/>
      <c r="R56" s="57"/>
      <c r="S56" s="57"/>
      <c r="T56" s="57"/>
      <c r="U56" s="71"/>
      <c r="V56" s="60"/>
      <c r="W56" s="60"/>
      <c r="X56" s="60"/>
      <c r="Y56" s="62"/>
      <c r="Z56" s="62">
        <v>9</v>
      </c>
      <c r="AA56" s="62" t="s">
        <v>3</v>
      </c>
      <c r="AB56" s="62">
        <v>1</v>
      </c>
      <c r="AC56" s="46">
        <f t="shared" si="8"/>
        <v>9</v>
      </c>
      <c r="AD56" s="46">
        <f t="shared" si="9"/>
        <v>1</v>
      </c>
    </row>
    <row r="57" spans="1:30" ht="40.5">
      <c r="A57" s="31">
        <v>8</v>
      </c>
      <c r="B57" s="56" t="s">
        <v>86</v>
      </c>
      <c r="C57" s="57" t="s">
        <v>55</v>
      </c>
      <c r="D57" s="58"/>
      <c r="E57" s="71"/>
      <c r="F57" s="71"/>
      <c r="G57" s="71"/>
      <c r="H57" s="71"/>
      <c r="I57" s="57"/>
      <c r="J57" s="57"/>
      <c r="K57" s="57"/>
      <c r="L57" s="57"/>
      <c r="M57" s="71"/>
      <c r="N57" s="71"/>
      <c r="O57" s="71"/>
      <c r="P57" s="71"/>
      <c r="Q57" s="57"/>
      <c r="R57" s="57"/>
      <c r="S57" s="57"/>
      <c r="T57" s="57"/>
      <c r="U57" s="71"/>
      <c r="V57" s="71">
        <v>18</v>
      </c>
      <c r="W57" s="71" t="s">
        <v>47</v>
      </c>
      <c r="X57" s="71">
        <v>2</v>
      </c>
      <c r="Y57" s="57"/>
      <c r="Z57" s="57">
        <v>18</v>
      </c>
      <c r="AA57" s="57" t="s">
        <v>12</v>
      </c>
      <c r="AB57" s="57">
        <v>1</v>
      </c>
      <c r="AC57" s="46">
        <f t="shared" si="8"/>
        <v>36</v>
      </c>
      <c r="AD57" s="46">
        <f t="shared" si="9"/>
        <v>3</v>
      </c>
    </row>
    <row r="58" spans="1:30" ht="40.5">
      <c r="A58" s="31">
        <v>9</v>
      </c>
      <c r="B58" s="56" t="s">
        <v>87</v>
      </c>
      <c r="C58" s="57" t="s">
        <v>11</v>
      </c>
      <c r="D58" s="58"/>
      <c r="E58" s="71"/>
      <c r="F58" s="71"/>
      <c r="G58" s="71"/>
      <c r="H58" s="71"/>
      <c r="I58" s="57"/>
      <c r="J58" s="57"/>
      <c r="K58" s="57"/>
      <c r="L58" s="57"/>
      <c r="M58" s="71"/>
      <c r="N58" s="71"/>
      <c r="O58" s="71"/>
      <c r="P58" s="71"/>
      <c r="Q58" s="57"/>
      <c r="R58" s="57"/>
      <c r="S58" s="57"/>
      <c r="T58" s="57"/>
      <c r="U58" s="71"/>
      <c r="V58" s="71"/>
      <c r="W58" s="71"/>
      <c r="X58" s="71"/>
      <c r="Y58" s="57"/>
      <c r="Z58" s="57">
        <v>9</v>
      </c>
      <c r="AA58" s="57" t="s">
        <v>12</v>
      </c>
      <c r="AB58" s="57">
        <v>1</v>
      </c>
      <c r="AC58" s="46">
        <f t="shared" si="8"/>
        <v>9</v>
      </c>
      <c r="AD58" s="46">
        <f t="shared" si="9"/>
        <v>1</v>
      </c>
    </row>
    <row r="59" spans="1:30" ht="20.25">
      <c r="A59" s="31">
        <v>10</v>
      </c>
      <c r="B59" s="85" t="s">
        <v>117</v>
      </c>
      <c r="C59" s="57" t="s">
        <v>9</v>
      </c>
      <c r="D59" s="58"/>
      <c r="E59" s="71"/>
      <c r="F59" s="71"/>
      <c r="G59" s="71"/>
      <c r="H59" s="71"/>
      <c r="I59" s="57"/>
      <c r="J59" s="57"/>
      <c r="K59" s="57"/>
      <c r="L59" s="57"/>
      <c r="M59" s="71">
        <v>15</v>
      </c>
      <c r="N59" s="71">
        <v>30</v>
      </c>
      <c r="O59" s="71"/>
      <c r="P59" s="71">
        <v>1</v>
      </c>
      <c r="Q59" s="57">
        <v>15</v>
      </c>
      <c r="R59" s="57">
        <v>30</v>
      </c>
      <c r="S59" s="57"/>
      <c r="T59" s="57">
        <v>2</v>
      </c>
      <c r="U59" s="71"/>
      <c r="V59" s="71"/>
      <c r="W59" s="71"/>
      <c r="X59" s="71"/>
      <c r="Y59" s="57"/>
      <c r="Z59" s="57"/>
      <c r="AA59" s="57"/>
      <c r="AB59" s="57"/>
      <c r="AC59" s="46">
        <f t="shared" si="8"/>
        <v>90</v>
      </c>
      <c r="AD59" s="46">
        <f t="shared" si="9"/>
        <v>3</v>
      </c>
    </row>
    <row r="60" spans="1:30" ht="20.25">
      <c r="A60" s="87">
        <v>11</v>
      </c>
      <c r="B60" s="88" t="s">
        <v>113</v>
      </c>
      <c r="C60" s="57" t="s">
        <v>9</v>
      </c>
      <c r="D60" s="58"/>
      <c r="E60" s="71"/>
      <c r="F60" s="71"/>
      <c r="G60" s="71"/>
      <c r="H60" s="71"/>
      <c r="I60" s="57"/>
      <c r="J60" s="57"/>
      <c r="K60" s="57"/>
      <c r="L60" s="57"/>
      <c r="M60" s="71">
        <v>30</v>
      </c>
      <c r="N60" s="71">
        <v>15</v>
      </c>
      <c r="O60" s="71"/>
      <c r="P60" s="71">
        <v>1</v>
      </c>
      <c r="Q60" s="57">
        <v>15</v>
      </c>
      <c r="R60" s="57">
        <v>30</v>
      </c>
      <c r="S60" s="57"/>
      <c r="T60" s="57">
        <v>2</v>
      </c>
      <c r="U60" s="71"/>
      <c r="V60" s="71"/>
      <c r="W60" s="71"/>
      <c r="X60" s="71"/>
      <c r="Y60" s="57"/>
      <c r="Z60" s="57"/>
      <c r="AA60" s="57"/>
      <c r="AB60" s="57"/>
      <c r="AC60" s="46">
        <f t="shared" si="8"/>
        <v>90</v>
      </c>
      <c r="AD60" s="46">
        <f t="shared" si="9"/>
        <v>3</v>
      </c>
    </row>
    <row r="61" spans="1:30" ht="20.25">
      <c r="A61" s="31">
        <v>12</v>
      </c>
      <c r="B61" s="59" t="s">
        <v>88</v>
      </c>
      <c r="C61" s="57" t="s">
        <v>11</v>
      </c>
      <c r="D61" s="58"/>
      <c r="E61" s="71"/>
      <c r="F61" s="71"/>
      <c r="G61" s="71"/>
      <c r="H61" s="71"/>
      <c r="I61" s="57"/>
      <c r="J61" s="57"/>
      <c r="K61" s="57"/>
      <c r="L61" s="57"/>
      <c r="M61" s="71"/>
      <c r="N61" s="71"/>
      <c r="O61" s="71"/>
      <c r="P61" s="71"/>
      <c r="Q61" s="57"/>
      <c r="R61" s="57"/>
      <c r="S61" s="57"/>
      <c r="T61" s="57"/>
      <c r="U61" s="71"/>
      <c r="V61" s="71">
        <v>18</v>
      </c>
      <c r="W61" s="71" t="s">
        <v>3</v>
      </c>
      <c r="X61" s="71">
        <v>2</v>
      </c>
      <c r="Y61" s="57"/>
      <c r="Z61" s="57"/>
      <c r="AA61" s="57"/>
      <c r="AB61" s="57"/>
      <c r="AC61" s="46">
        <f t="shared" si="8"/>
        <v>18</v>
      </c>
      <c r="AD61" s="46">
        <f t="shared" si="9"/>
        <v>2</v>
      </c>
    </row>
    <row r="62" spans="1:30" ht="20.25">
      <c r="A62" s="92" t="s">
        <v>16</v>
      </c>
      <c r="B62" s="421" t="s">
        <v>128</v>
      </c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7">
        <f>SUM(AC63:AC68)</f>
        <v>297</v>
      </c>
      <c r="AD62" s="47">
        <f>SUM(AD63:AD68)</f>
        <v>21</v>
      </c>
    </row>
    <row r="63" spans="1:30" ht="40.5">
      <c r="A63" s="31">
        <v>1</v>
      </c>
      <c r="B63" s="55" t="s">
        <v>89</v>
      </c>
      <c r="C63" s="61" t="s">
        <v>90</v>
      </c>
      <c r="D63" s="64"/>
      <c r="E63" s="71"/>
      <c r="F63" s="71"/>
      <c r="G63" s="71"/>
      <c r="H63" s="71"/>
      <c r="I63" s="61"/>
      <c r="J63" s="61"/>
      <c r="K63" s="61"/>
      <c r="L63" s="61"/>
      <c r="M63" s="71"/>
      <c r="N63" s="71">
        <v>54</v>
      </c>
      <c r="O63" s="71" t="s">
        <v>12</v>
      </c>
      <c r="P63" s="71">
        <v>4</v>
      </c>
      <c r="Q63" s="61"/>
      <c r="R63" s="61">
        <v>54</v>
      </c>
      <c r="S63" s="61" t="s">
        <v>12</v>
      </c>
      <c r="T63" s="61">
        <v>3</v>
      </c>
      <c r="U63" s="71"/>
      <c r="V63" s="71">
        <v>54</v>
      </c>
      <c r="W63" s="71" t="s">
        <v>12</v>
      </c>
      <c r="X63" s="71">
        <v>2</v>
      </c>
      <c r="Y63" s="61"/>
      <c r="Z63" s="61">
        <v>36</v>
      </c>
      <c r="AA63" s="61" t="s">
        <v>12</v>
      </c>
      <c r="AB63" s="61">
        <v>3</v>
      </c>
      <c r="AC63" s="46">
        <f aca="true" t="shared" si="10" ref="AC63:AC68">SUM(E63,F63,I63,J63,M63,N63,Q63,R63,U63,V63,Y63,Z63)</f>
        <v>198</v>
      </c>
      <c r="AD63" s="46">
        <f aca="true" t="shared" si="11" ref="AD63:AD68">SUM(H63,L63,P63,T63,X63,AB63)</f>
        <v>12</v>
      </c>
    </row>
    <row r="64" spans="1:30" ht="40.5">
      <c r="A64" s="31">
        <v>2</v>
      </c>
      <c r="B64" s="55" t="s">
        <v>91</v>
      </c>
      <c r="C64" s="61" t="s">
        <v>11</v>
      </c>
      <c r="D64" s="65"/>
      <c r="E64" s="66"/>
      <c r="F64" s="66"/>
      <c r="G64" s="66"/>
      <c r="H64" s="66"/>
      <c r="I64" s="65"/>
      <c r="J64" s="65"/>
      <c r="K64" s="65"/>
      <c r="L64" s="65"/>
      <c r="M64" s="66"/>
      <c r="N64" s="66"/>
      <c r="O64" s="66"/>
      <c r="P64" s="66"/>
      <c r="Q64" s="65"/>
      <c r="R64" s="65"/>
      <c r="S64" s="65"/>
      <c r="T64" s="65"/>
      <c r="U64" s="66"/>
      <c r="V64" s="71">
        <v>9</v>
      </c>
      <c r="W64" s="71" t="s">
        <v>12</v>
      </c>
      <c r="X64" s="71">
        <v>1</v>
      </c>
      <c r="Y64" s="65"/>
      <c r="Z64" s="61">
        <v>9</v>
      </c>
      <c r="AA64" s="61" t="s">
        <v>12</v>
      </c>
      <c r="AB64" s="61">
        <v>1</v>
      </c>
      <c r="AC64" s="46">
        <f t="shared" si="10"/>
        <v>18</v>
      </c>
      <c r="AD64" s="46">
        <f t="shared" si="11"/>
        <v>2</v>
      </c>
    </row>
    <row r="65" spans="1:30" ht="20.25">
      <c r="A65" s="31">
        <v>3</v>
      </c>
      <c r="B65" s="64" t="s">
        <v>92</v>
      </c>
      <c r="C65" s="57" t="s">
        <v>9</v>
      </c>
      <c r="D65" s="58"/>
      <c r="E65" s="71"/>
      <c r="F65" s="71"/>
      <c r="G65" s="71"/>
      <c r="H65" s="71"/>
      <c r="I65" s="62"/>
      <c r="J65" s="62"/>
      <c r="K65" s="62"/>
      <c r="L65" s="62"/>
      <c r="M65" s="71"/>
      <c r="N65" s="71">
        <v>9</v>
      </c>
      <c r="O65" s="71" t="s">
        <v>0</v>
      </c>
      <c r="P65" s="71">
        <v>1</v>
      </c>
      <c r="Q65" s="62"/>
      <c r="R65" s="62">
        <v>18</v>
      </c>
      <c r="S65" s="62" t="s">
        <v>0</v>
      </c>
      <c r="T65" s="62">
        <v>1</v>
      </c>
      <c r="U65" s="71"/>
      <c r="V65" s="71"/>
      <c r="W65" s="71"/>
      <c r="X65" s="71"/>
      <c r="Y65" s="62"/>
      <c r="Z65" s="62"/>
      <c r="AA65" s="62"/>
      <c r="AB65" s="62"/>
      <c r="AC65" s="46">
        <f t="shared" si="10"/>
        <v>27</v>
      </c>
      <c r="AD65" s="46">
        <f t="shared" si="11"/>
        <v>2</v>
      </c>
    </row>
    <row r="66" spans="1:30" ht="20.25">
      <c r="A66" s="31">
        <v>4</v>
      </c>
      <c r="B66" s="48" t="s">
        <v>93</v>
      </c>
      <c r="C66" s="57" t="s">
        <v>11</v>
      </c>
      <c r="D66" s="58"/>
      <c r="E66" s="71"/>
      <c r="F66" s="71"/>
      <c r="G66" s="71"/>
      <c r="H66" s="71"/>
      <c r="I66" s="62"/>
      <c r="J66" s="62"/>
      <c r="K66" s="62"/>
      <c r="L66" s="62"/>
      <c r="M66" s="71"/>
      <c r="N66" s="71"/>
      <c r="O66" s="71"/>
      <c r="P66" s="71"/>
      <c r="Q66" s="62"/>
      <c r="R66" s="62">
        <v>18</v>
      </c>
      <c r="S66" s="62" t="s">
        <v>0</v>
      </c>
      <c r="T66" s="62">
        <v>1</v>
      </c>
      <c r="U66" s="71"/>
      <c r="V66" s="71"/>
      <c r="W66" s="71"/>
      <c r="X66" s="71"/>
      <c r="Y66" s="62"/>
      <c r="Z66" s="62"/>
      <c r="AA66" s="62"/>
      <c r="AB66" s="62"/>
      <c r="AC66" s="46">
        <f t="shared" si="10"/>
        <v>18</v>
      </c>
      <c r="AD66" s="46">
        <f t="shared" si="11"/>
        <v>1</v>
      </c>
    </row>
    <row r="67" spans="1:30" ht="20.25">
      <c r="A67" s="63">
        <v>5</v>
      </c>
      <c r="B67" s="48" t="s">
        <v>94</v>
      </c>
      <c r="C67" s="57" t="s">
        <v>11</v>
      </c>
      <c r="D67" s="58"/>
      <c r="E67" s="71"/>
      <c r="F67" s="71"/>
      <c r="G67" s="71"/>
      <c r="H67" s="71"/>
      <c r="I67" s="62"/>
      <c r="J67" s="62"/>
      <c r="K67" s="62"/>
      <c r="L67" s="62"/>
      <c r="M67" s="71"/>
      <c r="N67" s="71"/>
      <c r="O67" s="71"/>
      <c r="P67" s="71"/>
      <c r="Q67" s="62"/>
      <c r="R67" s="62">
        <v>18</v>
      </c>
      <c r="S67" s="62" t="s">
        <v>0</v>
      </c>
      <c r="T67" s="62">
        <v>2</v>
      </c>
      <c r="U67" s="71"/>
      <c r="V67" s="71"/>
      <c r="W67" s="71" t="s">
        <v>73</v>
      </c>
      <c r="X67" s="71"/>
      <c r="Y67" s="62"/>
      <c r="Z67" s="62"/>
      <c r="AA67" s="62"/>
      <c r="AB67" s="62"/>
      <c r="AC67" s="46">
        <f t="shared" si="10"/>
        <v>18</v>
      </c>
      <c r="AD67" s="46">
        <f t="shared" si="11"/>
        <v>2</v>
      </c>
    </row>
    <row r="68" spans="1:30" ht="20.25">
      <c r="A68" s="31">
        <v>6</v>
      </c>
      <c r="B68" s="48" t="s">
        <v>95</v>
      </c>
      <c r="C68" s="57" t="s">
        <v>11</v>
      </c>
      <c r="D68" s="58"/>
      <c r="E68" s="71"/>
      <c r="F68" s="71"/>
      <c r="G68" s="71"/>
      <c r="H68" s="71"/>
      <c r="I68" s="62"/>
      <c r="J68" s="62"/>
      <c r="K68" s="62"/>
      <c r="L68" s="62"/>
      <c r="M68" s="71"/>
      <c r="N68" s="71"/>
      <c r="O68" s="71"/>
      <c r="P68" s="71"/>
      <c r="Q68" s="62"/>
      <c r="R68" s="62"/>
      <c r="S68" s="62"/>
      <c r="T68" s="62"/>
      <c r="U68" s="71"/>
      <c r="V68" s="71">
        <v>18</v>
      </c>
      <c r="W68" s="71" t="s">
        <v>3</v>
      </c>
      <c r="X68" s="71">
        <v>2</v>
      </c>
      <c r="Y68" s="62"/>
      <c r="Z68" s="62"/>
      <c r="AA68" s="62"/>
      <c r="AB68" s="62"/>
      <c r="AC68" s="46">
        <f t="shared" si="10"/>
        <v>18</v>
      </c>
      <c r="AD68" s="46">
        <f t="shared" si="11"/>
        <v>2</v>
      </c>
    </row>
    <row r="69" spans="1:30" ht="20.25">
      <c r="A69" s="92" t="s">
        <v>133</v>
      </c>
      <c r="B69" s="421" t="s">
        <v>96</v>
      </c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6">
        <f>+SUM(AC70:AC77)</f>
        <v>252</v>
      </c>
      <c r="AD69" s="46">
        <f>SUM(AD70:AD77)</f>
        <v>21</v>
      </c>
    </row>
    <row r="70" spans="1:30" ht="20.25">
      <c r="A70" s="31">
        <v>1</v>
      </c>
      <c r="B70" s="58" t="s">
        <v>97</v>
      </c>
      <c r="C70" s="57" t="s">
        <v>10</v>
      </c>
      <c r="D70" s="58"/>
      <c r="E70" s="67"/>
      <c r="F70" s="67"/>
      <c r="G70" s="67"/>
      <c r="H70" s="67"/>
      <c r="I70" s="57"/>
      <c r="J70" s="57"/>
      <c r="K70" s="57"/>
      <c r="L70" s="57"/>
      <c r="M70" s="67"/>
      <c r="N70" s="67">
        <v>18</v>
      </c>
      <c r="O70" s="67" t="s">
        <v>12</v>
      </c>
      <c r="P70" s="67">
        <v>2</v>
      </c>
      <c r="Q70" s="57"/>
      <c r="R70" s="57">
        <v>18</v>
      </c>
      <c r="S70" s="57" t="s">
        <v>12</v>
      </c>
      <c r="T70" s="57">
        <v>2</v>
      </c>
      <c r="U70" s="67"/>
      <c r="V70" s="67">
        <v>18</v>
      </c>
      <c r="W70" s="67" t="s">
        <v>12</v>
      </c>
      <c r="X70" s="67">
        <v>1</v>
      </c>
      <c r="Y70" s="57"/>
      <c r="Z70" s="57"/>
      <c r="AA70" s="57"/>
      <c r="AB70" s="57"/>
      <c r="AC70" s="46">
        <f>SUM(E70,F70,I70,J70,M70,N70,Q70,R70,U70,V70,Y70,Z70)</f>
        <v>54</v>
      </c>
      <c r="AD70" s="46">
        <f>SUM(H70,L70,P70,T70,X70,AB70)</f>
        <v>5</v>
      </c>
    </row>
    <row r="71" spans="1:30" ht="20.25">
      <c r="A71" s="31">
        <v>2</v>
      </c>
      <c r="B71" s="58" t="s">
        <v>98</v>
      </c>
      <c r="C71" s="57" t="s">
        <v>9</v>
      </c>
      <c r="D71" s="58"/>
      <c r="E71" s="67"/>
      <c r="F71" s="67"/>
      <c r="G71" s="67"/>
      <c r="H71" s="67"/>
      <c r="I71" s="57"/>
      <c r="J71" s="57"/>
      <c r="K71" s="57"/>
      <c r="L71" s="57"/>
      <c r="M71" s="67"/>
      <c r="N71" s="67"/>
      <c r="O71" s="67"/>
      <c r="P71" s="67"/>
      <c r="Q71" s="57"/>
      <c r="R71" s="57">
        <v>18</v>
      </c>
      <c r="S71" s="57" t="s">
        <v>0</v>
      </c>
      <c r="T71" s="57">
        <v>1</v>
      </c>
      <c r="U71" s="67"/>
      <c r="V71" s="67"/>
      <c r="W71" s="67"/>
      <c r="X71" s="67"/>
      <c r="Y71" s="57"/>
      <c r="Z71" s="57"/>
      <c r="AA71" s="57"/>
      <c r="AB71" s="57"/>
      <c r="AC71" s="46">
        <f aca="true" t="shared" si="12" ref="AC71:AC77">SUM(E71,F71,I71,J71,M71,N71,Q71,R71,U71,V71,Y71,Z71)</f>
        <v>18</v>
      </c>
      <c r="AD71" s="46">
        <f aca="true" t="shared" si="13" ref="AD71:AD77">SUM(H71,L71,P71,T71,X71,AB71)</f>
        <v>1</v>
      </c>
    </row>
    <row r="72" spans="1:30" ht="20.25">
      <c r="A72" s="31">
        <v>3</v>
      </c>
      <c r="B72" s="58" t="s">
        <v>99</v>
      </c>
      <c r="C72" s="57" t="s">
        <v>11</v>
      </c>
      <c r="D72" s="58"/>
      <c r="E72" s="67"/>
      <c r="F72" s="67"/>
      <c r="G72" s="67"/>
      <c r="H72" s="67"/>
      <c r="I72" s="57"/>
      <c r="J72" s="57"/>
      <c r="K72" s="57"/>
      <c r="L72" s="57"/>
      <c r="M72" s="67"/>
      <c r="N72" s="67"/>
      <c r="O72" s="67"/>
      <c r="P72" s="67"/>
      <c r="Q72" s="57"/>
      <c r="R72" s="57">
        <v>18</v>
      </c>
      <c r="S72" s="57" t="s">
        <v>3</v>
      </c>
      <c r="T72" s="57">
        <v>1</v>
      </c>
      <c r="U72" s="67"/>
      <c r="V72" s="67">
        <v>18</v>
      </c>
      <c r="W72" s="67" t="s">
        <v>3</v>
      </c>
      <c r="X72" s="67">
        <v>1</v>
      </c>
      <c r="Y72" s="57"/>
      <c r="Z72" s="57"/>
      <c r="AA72" s="57"/>
      <c r="AB72" s="57"/>
      <c r="AC72" s="46">
        <f t="shared" si="12"/>
        <v>36</v>
      </c>
      <c r="AD72" s="46">
        <f t="shared" si="13"/>
        <v>2</v>
      </c>
    </row>
    <row r="73" spans="1:30" ht="20.25">
      <c r="A73" s="31">
        <v>4</v>
      </c>
      <c r="B73" s="58" t="s">
        <v>100</v>
      </c>
      <c r="C73" s="57" t="s">
        <v>10</v>
      </c>
      <c r="D73" s="58"/>
      <c r="E73" s="67"/>
      <c r="F73" s="67"/>
      <c r="G73" s="67"/>
      <c r="H73" s="67"/>
      <c r="I73" s="57"/>
      <c r="J73" s="57"/>
      <c r="K73" s="57"/>
      <c r="L73" s="57"/>
      <c r="M73" s="67"/>
      <c r="N73" s="67"/>
      <c r="O73" s="67"/>
      <c r="P73" s="67"/>
      <c r="Q73" s="57"/>
      <c r="R73" s="57">
        <v>18</v>
      </c>
      <c r="S73" s="57" t="s">
        <v>47</v>
      </c>
      <c r="T73" s="57">
        <v>1</v>
      </c>
      <c r="U73" s="67"/>
      <c r="V73" s="67">
        <v>18</v>
      </c>
      <c r="W73" s="67" t="s">
        <v>12</v>
      </c>
      <c r="X73" s="67">
        <v>1</v>
      </c>
      <c r="Y73" s="57"/>
      <c r="Z73" s="57"/>
      <c r="AA73" s="57"/>
      <c r="AB73" s="57"/>
      <c r="AC73" s="46">
        <f t="shared" si="12"/>
        <v>36</v>
      </c>
      <c r="AD73" s="46">
        <f t="shared" si="13"/>
        <v>2</v>
      </c>
    </row>
    <row r="74" spans="1:30" ht="20.25">
      <c r="A74" s="31">
        <v>5</v>
      </c>
      <c r="B74" s="58" t="s">
        <v>101</v>
      </c>
      <c r="C74" s="57" t="s">
        <v>11</v>
      </c>
      <c r="D74" s="58"/>
      <c r="E74" s="67"/>
      <c r="F74" s="67"/>
      <c r="G74" s="67"/>
      <c r="H74" s="67"/>
      <c r="I74" s="57"/>
      <c r="J74" s="57"/>
      <c r="K74" s="57"/>
      <c r="L74" s="57"/>
      <c r="M74" s="67"/>
      <c r="N74" s="67">
        <v>18</v>
      </c>
      <c r="O74" s="67" t="s">
        <v>47</v>
      </c>
      <c r="P74" s="67">
        <v>1</v>
      </c>
      <c r="Q74" s="57"/>
      <c r="R74" s="57"/>
      <c r="S74" s="57"/>
      <c r="T74" s="57"/>
      <c r="U74" s="67"/>
      <c r="V74" s="67"/>
      <c r="W74" s="67"/>
      <c r="X74" s="67"/>
      <c r="Y74" s="57"/>
      <c r="Z74" s="57"/>
      <c r="AA74" s="57"/>
      <c r="AB74" s="57"/>
      <c r="AC74" s="46">
        <f t="shared" si="12"/>
        <v>18</v>
      </c>
      <c r="AD74" s="46">
        <f t="shared" si="13"/>
        <v>1</v>
      </c>
    </row>
    <row r="75" spans="1:30" ht="20.25">
      <c r="A75" s="31">
        <v>6</v>
      </c>
      <c r="B75" s="58" t="s">
        <v>102</v>
      </c>
      <c r="C75" s="57" t="s">
        <v>55</v>
      </c>
      <c r="D75" s="58"/>
      <c r="E75" s="67"/>
      <c r="F75" s="67"/>
      <c r="G75" s="67"/>
      <c r="H75" s="67"/>
      <c r="I75" s="57"/>
      <c r="J75" s="57"/>
      <c r="K75" s="57"/>
      <c r="L75" s="57"/>
      <c r="M75" s="67"/>
      <c r="N75" s="67"/>
      <c r="O75" s="67"/>
      <c r="P75" s="67"/>
      <c r="Q75" s="57"/>
      <c r="R75" s="57"/>
      <c r="S75" s="57"/>
      <c r="T75" s="57"/>
      <c r="U75" s="67"/>
      <c r="V75" s="67"/>
      <c r="W75" s="67"/>
      <c r="X75" s="67"/>
      <c r="Y75" s="62">
        <v>6</v>
      </c>
      <c r="Z75" s="62">
        <v>12</v>
      </c>
      <c r="AA75" s="62" t="s">
        <v>3</v>
      </c>
      <c r="AB75" s="62">
        <v>2</v>
      </c>
      <c r="AC75" s="46">
        <f t="shared" si="12"/>
        <v>18</v>
      </c>
      <c r="AD75" s="46">
        <f t="shared" si="13"/>
        <v>2</v>
      </c>
    </row>
    <row r="76" spans="1:30" ht="20.25">
      <c r="A76" s="63">
        <v>7</v>
      </c>
      <c r="B76" s="58" t="s">
        <v>103</v>
      </c>
      <c r="C76" s="57" t="s">
        <v>11</v>
      </c>
      <c r="D76" s="58"/>
      <c r="E76" s="67"/>
      <c r="F76" s="67"/>
      <c r="G76" s="67"/>
      <c r="H76" s="67"/>
      <c r="I76" s="57"/>
      <c r="J76" s="57"/>
      <c r="K76" s="57"/>
      <c r="L76" s="57"/>
      <c r="M76" s="67">
        <v>6</v>
      </c>
      <c r="N76" s="67">
        <v>12</v>
      </c>
      <c r="O76" s="67" t="s">
        <v>3</v>
      </c>
      <c r="P76" s="67">
        <v>2</v>
      </c>
      <c r="Q76" s="57"/>
      <c r="R76" s="57"/>
      <c r="S76" s="57"/>
      <c r="T76" s="57"/>
      <c r="U76" s="67"/>
      <c r="V76" s="67"/>
      <c r="W76" s="67"/>
      <c r="X76" s="67"/>
      <c r="Y76" s="57"/>
      <c r="Z76" s="57"/>
      <c r="AA76" s="57"/>
      <c r="AB76" s="57"/>
      <c r="AC76" s="46">
        <f>SUM(E76,F76,I76,J76,M76,N76,Q76,R76,U76,V76,Y76,Z76)</f>
        <v>18</v>
      </c>
      <c r="AD76" s="46">
        <f>SUM(H76,L76,P76,T76,X76,AB76)</f>
        <v>2</v>
      </c>
    </row>
    <row r="77" spans="1:30" ht="20.25">
      <c r="A77" s="31">
        <v>8</v>
      </c>
      <c r="B77" s="58" t="s">
        <v>95</v>
      </c>
      <c r="C77" s="57" t="s">
        <v>11</v>
      </c>
      <c r="D77" s="58"/>
      <c r="E77" s="67"/>
      <c r="F77" s="67"/>
      <c r="G77" s="67"/>
      <c r="H77" s="67"/>
      <c r="I77" s="57"/>
      <c r="J77" s="57"/>
      <c r="K77" s="57"/>
      <c r="L77" s="57"/>
      <c r="M77" s="67"/>
      <c r="N77" s="67"/>
      <c r="O77" s="67"/>
      <c r="P77" s="67"/>
      <c r="Q77" s="57"/>
      <c r="R77" s="57">
        <v>18</v>
      </c>
      <c r="S77" s="57" t="s">
        <v>3</v>
      </c>
      <c r="T77" s="57">
        <v>2</v>
      </c>
      <c r="U77" s="67"/>
      <c r="V77" s="67">
        <v>18</v>
      </c>
      <c r="W77" s="67" t="s">
        <v>3</v>
      </c>
      <c r="X77" s="67">
        <v>2</v>
      </c>
      <c r="Y77" s="57"/>
      <c r="Z77" s="57">
        <v>18</v>
      </c>
      <c r="AA77" s="57" t="s">
        <v>3</v>
      </c>
      <c r="AB77" s="57">
        <v>2</v>
      </c>
      <c r="AC77" s="46">
        <f t="shared" si="12"/>
        <v>54</v>
      </c>
      <c r="AD77" s="46">
        <f t="shared" si="13"/>
        <v>6</v>
      </c>
    </row>
    <row r="78" spans="1:30" ht="20.25">
      <c r="A78" s="93" t="s">
        <v>118</v>
      </c>
      <c r="B78" s="423" t="s">
        <v>104</v>
      </c>
      <c r="C78" s="424"/>
      <c r="D78" s="424"/>
      <c r="E78" s="424"/>
      <c r="F78" s="424"/>
      <c r="G78" s="424"/>
      <c r="H78" s="424"/>
      <c r="I78" s="425"/>
      <c r="J78" s="425"/>
      <c r="K78" s="425"/>
      <c r="L78" s="424"/>
      <c r="M78" s="424"/>
      <c r="N78" s="424"/>
      <c r="O78" s="424"/>
      <c r="P78" s="424"/>
      <c r="Q78" s="425"/>
      <c r="R78" s="425"/>
      <c r="S78" s="425"/>
      <c r="T78" s="424"/>
      <c r="U78" s="424"/>
      <c r="V78" s="424"/>
      <c r="W78" s="424"/>
      <c r="X78" s="424"/>
      <c r="Y78" s="425"/>
      <c r="Z78" s="425"/>
      <c r="AA78" s="425"/>
      <c r="AB78" s="424"/>
      <c r="AC78" s="68"/>
      <c r="AD78" s="46">
        <f>SUM(AD79:AD80)</f>
        <v>34</v>
      </c>
    </row>
    <row r="79" spans="1:30" ht="40.5">
      <c r="A79" s="22">
        <v>1</v>
      </c>
      <c r="B79" s="19" t="s">
        <v>20</v>
      </c>
      <c r="C79" s="27" t="s">
        <v>11</v>
      </c>
      <c r="D79" s="27"/>
      <c r="E79" s="69"/>
      <c r="F79" s="69"/>
      <c r="G79" s="69"/>
      <c r="H79" s="29"/>
      <c r="I79" s="30"/>
      <c r="J79" s="30"/>
      <c r="K79" s="30"/>
      <c r="L79" s="30"/>
      <c r="M79" s="29"/>
      <c r="N79" s="29"/>
      <c r="O79" s="29"/>
      <c r="P79" s="29"/>
      <c r="Q79" s="30"/>
      <c r="R79" s="30">
        <v>10</v>
      </c>
      <c r="S79" s="30"/>
      <c r="T79" s="30">
        <v>1</v>
      </c>
      <c r="U79" s="29"/>
      <c r="V79" s="29"/>
      <c r="W79" s="29"/>
      <c r="X79" s="29"/>
      <c r="Y79" s="30"/>
      <c r="Z79" s="30">
        <v>10</v>
      </c>
      <c r="AA79" s="30"/>
      <c r="AB79" s="18">
        <v>1</v>
      </c>
      <c r="AC79" s="12">
        <f>SUM(E79,F79,I79,J79,M79,N79,Q79,R79,U79,V79,Y79,Z79)</f>
        <v>20</v>
      </c>
      <c r="AD79" s="12">
        <f>SUM(H79,L79,P79,T79,X79,AB79)</f>
        <v>2</v>
      </c>
    </row>
    <row r="80" spans="1:30" ht="79.5" customHeight="1">
      <c r="A80" s="13">
        <v>2</v>
      </c>
      <c r="B80" s="48" t="s">
        <v>105</v>
      </c>
      <c r="C80" s="70"/>
      <c r="D80" s="16"/>
      <c r="E80" s="12"/>
      <c r="F80" s="12"/>
      <c r="G80" s="12"/>
      <c r="H80" s="17"/>
      <c r="I80" s="61"/>
      <c r="J80" s="61"/>
      <c r="K80" s="61"/>
      <c r="L80" s="61"/>
      <c r="M80" s="426" t="s">
        <v>106</v>
      </c>
      <c r="N80" s="426"/>
      <c r="O80" s="426"/>
      <c r="P80" s="84">
        <v>7</v>
      </c>
      <c r="Q80" s="427" t="s">
        <v>107</v>
      </c>
      <c r="R80" s="427"/>
      <c r="S80" s="427"/>
      <c r="T80" s="61">
        <v>9</v>
      </c>
      <c r="U80" s="428" t="s">
        <v>108</v>
      </c>
      <c r="V80" s="429"/>
      <c r="W80" s="430"/>
      <c r="X80" s="83">
        <v>7</v>
      </c>
      <c r="Y80" s="431" t="s">
        <v>109</v>
      </c>
      <c r="Z80" s="432"/>
      <c r="AA80" s="433"/>
      <c r="AB80" s="61">
        <v>9</v>
      </c>
      <c r="AC80" s="72"/>
      <c r="AD80" s="46">
        <f>SUM(H80,L80,P80,T80,X80,AB80)</f>
        <v>32</v>
      </c>
    </row>
    <row r="81" spans="1:30" ht="20.25">
      <c r="A81" s="94" t="s">
        <v>135</v>
      </c>
      <c r="B81" s="408" t="s">
        <v>122</v>
      </c>
      <c r="C81" s="409"/>
      <c r="D81" s="97"/>
      <c r="E81" s="98"/>
      <c r="F81" s="98"/>
      <c r="G81" s="98"/>
      <c r="H81" s="99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72">
        <f>SUM(AC82:AC83)</f>
        <v>72</v>
      </c>
      <c r="AD81" s="46">
        <f>SUM(AD82:AD83)</f>
        <v>7</v>
      </c>
    </row>
    <row r="82" spans="1:30" ht="20.25">
      <c r="A82" s="31">
        <v>1</v>
      </c>
      <c r="B82" s="41" t="s">
        <v>110</v>
      </c>
      <c r="C82" s="42" t="s">
        <v>8</v>
      </c>
      <c r="D82" s="42"/>
      <c r="E82" s="43"/>
      <c r="F82" s="43"/>
      <c r="G82" s="43"/>
      <c r="H82" s="43"/>
      <c r="I82" s="42"/>
      <c r="J82" s="42">
        <v>27</v>
      </c>
      <c r="K82" s="42" t="s">
        <v>3</v>
      </c>
      <c r="L82" s="42">
        <v>3</v>
      </c>
      <c r="M82" s="43"/>
      <c r="N82" s="43">
        <v>27</v>
      </c>
      <c r="O82" s="43" t="s">
        <v>3</v>
      </c>
      <c r="P82" s="43">
        <v>3</v>
      </c>
      <c r="Q82" s="42"/>
      <c r="R82" s="42"/>
      <c r="S82" s="44"/>
      <c r="T82" s="42"/>
      <c r="U82" s="43"/>
      <c r="V82" s="43"/>
      <c r="W82" s="43"/>
      <c r="X82" s="43"/>
      <c r="Y82" s="42"/>
      <c r="Z82" s="42"/>
      <c r="AA82" s="42"/>
      <c r="AB82" s="42"/>
      <c r="AC82" s="46">
        <f>SUM(E82,F82,I82,J82,M82,N82,Q82,R82,U82,V82,Y82,Z82)</f>
        <v>54</v>
      </c>
      <c r="AD82" s="46">
        <f>SUM(H82,L82,P82,T82,X82,AB82)</f>
        <v>6</v>
      </c>
    </row>
    <row r="83" spans="1:30" ht="20.25">
      <c r="A83" s="31">
        <v>2</v>
      </c>
      <c r="B83" s="41" t="s">
        <v>111</v>
      </c>
      <c r="C83" s="42" t="s">
        <v>10</v>
      </c>
      <c r="D83" s="42"/>
      <c r="E83" s="43"/>
      <c r="F83" s="43"/>
      <c r="G83" s="43"/>
      <c r="H83" s="43"/>
      <c r="I83" s="42"/>
      <c r="J83" s="42"/>
      <c r="K83" s="44"/>
      <c r="L83" s="45"/>
      <c r="M83" s="43"/>
      <c r="N83" s="43"/>
      <c r="O83" s="43"/>
      <c r="P83" s="43"/>
      <c r="Q83" s="42"/>
      <c r="R83" s="42"/>
      <c r="S83" s="42"/>
      <c r="T83" s="42"/>
      <c r="U83" s="43"/>
      <c r="V83" s="43">
        <v>18</v>
      </c>
      <c r="W83" s="43" t="s">
        <v>3</v>
      </c>
      <c r="X83" s="43">
        <v>1</v>
      </c>
      <c r="Y83" s="42"/>
      <c r="Z83" s="42"/>
      <c r="AA83" s="42"/>
      <c r="AB83" s="42"/>
      <c r="AC83" s="46">
        <f>SUM(E83,F83,I83,J83,M83,N83,Q83,R83,U83,V83,Y83,Z83)</f>
        <v>18</v>
      </c>
      <c r="AD83" s="46">
        <f>SUM(H83,L83,P83,T83,X83,AB83)</f>
        <v>1</v>
      </c>
    </row>
    <row r="84" spans="1:30" ht="20.25">
      <c r="A84" s="410" t="s">
        <v>130</v>
      </c>
      <c r="B84" s="411"/>
      <c r="C84" s="412"/>
      <c r="D84" s="42"/>
      <c r="E84" s="73">
        <f>SUM(E13:E61)</f>
        <v>9</v>
      </c>
      <c r="F84" s="73">
        <f>SUM(F13:F61)</f>
        <v>235</v>
      </c>
      <c r="G84" s="43"/>
      <c r="H84" s="73">
        <f>SUM(H13:H61)</f>
        <v>30</v>
      </c>
      <c r="I84" s="74">
        <f>SUM(I13:I61,I79:I83)</f>
        <v>0</v>
      </c>
      <c r="J84" s="74">
        <f>SUM(J13:J61,J79:J83)</f>
        <v>217</v>
      </c>
      <c r="K84" s="44"/>
      <c r="L84" s="75">
        <f>SUM(L13:L61,L79:L83)</f>
        <v>30</v>
      </c>
      <c r="M84" s="73">
        <f>SUM(M13:M61,M79:M83)</f>
        <v>69</v>
      </c>
      <c r="N84" s="73">
        <f>SUM(N13:N61,N79:N83)</f>
        <v>245</v>
      </c>
      <c r="O84" s="43"/>
      <c r="P84" s="73">
        <f>SUM(P13:P61,P79:P83)</f>
        <v>30</v>
      </c>
      <c r="Q84" s="74">
        <f>SUM(Q13:Q61,Q79:Q83)</f>
        <v>39</v>
      </c>
      <c r="R84" s="74">
        <f>SUM(R13:R61,R79:R83)</f>
        <v>232</v>
      </c>
      <c r="S84" s="42"/>
      <c r="T84" s="74">
        <f>SUM(T13:T61,T79:T83)</f>
        <v>30</v>
      </c>
      <c r="U84" s="73">
        <f>SUM(U13:U61,U79:U83)</f>
        <v>9</v>
      </c>
      <c r="V84" s="73">
        <f>SUM(V13:V61,V79:V83)</f>
        <v>171</v>
      </c>
      <c r="W84" s="43"/>
      <c r="X84" s="73">
        <f>SUM(X13:X61,X79:X83)</f>
        <v>30</v>
      </c>
      <c r="Y84" s="74">
        <f>SUM(Y13:Y61,Y79:Y83)</f>
        <v>0</v>
      </c>
      <c r="Z84" s="74">
        <f>SUM(Z13:Z61,Z79:Z83)</f>
        <v>154</v>
      </c>
      <c r="AA84" s="42"/>
      <c r="AB84" s="74">
        <f>SUM(AB13:AB61,AB79:AB83)</f>
        <v>30</v>
      </c>
      <c r="AC84" s="46">
        <f>SUM(AC12,AC20,AC28,AC49,AC79,AC81)</f>
        <v>1380</v>
      </c>
      <c r="AD84" s="46">
        <f>SUM(AD12,AD20,AD28,AD49,AD78,AD81)</f>
        <v>180</v>
      </c>
    </row>
    <row r="85" spans="1:30" ht="20.25">
      <c r="A85" s="410" t="s">
        <v>132</v>
      </c>
      <c r="B85" s="411"/>
      <c r="C85" s="412"/>
      <c r="D85" s="42"/>
      <c r="E85" s="73">
        <f>SUM(E13:E47,E63:E68)</f>
        <v>9</v>
      </c>
      <c r="F85" s="73">
        <f>SUM(F13:F47,F63:F68)</f>
        <v>235</v>
      </c>
      <c r="G85" s="43"/>
      <c r="H85" s="73">
        <f>SUM(H13:H47,H63:H68)</f>
        <v>30</v>
      </c>
      <c r="I85" s="74">
        <f>SUM(I13:I47,I63:I68,I79:I83)</f>
        <v>0</v>
      </c>
      <c r="J85" s="74">
        <f>SUM(J13:J47,J63:J68,I79:J83)</f>
        <v>217</v>
      </c>
      <c r="K85" s="44"/>
      <c r="L85" s="75">
        <f>SUM(L13:L47,L63:L68,L79:L83)</f>
        <v>30</v>
      </c>
      <c r="M85" s="73">
        <f>SUM(M13:M47,M63:M68,M79:M83)</f>
        <v>9</v>
      </c>
      <c r="N85" s="73">
        <f>SUM(N13:N47,N63:N68,N79:N83)</f>
        <v>218</v>
      </c>
      <c r="O85" s="43"/>
      <c r="P85" s="73">
        <f>SUM(P13:P47,P63:P68,P79:P83)</f>
        <v>30</v>
      </c>
      <c r="Q85" s="74">
        <f>SUM(Q13:Q47,Q63:Q68,Q79:Q83)</f>
        <v>9</v>
      </c>
      <c r="R85" s="74">
        <f>SUM(R13:R47,R63:R68,R79:R83)</f>
        <v>235</v>
      </c>
      <c r="S85" s="42"/>
      <c r="T85" s="74">
        <f>SUM(T13:T47,T63:T68,T79:T83)</f>
        <v>30</v>
      </c>
      <c r="U85" s="73">
        <f>SUM(U13:U47,U63:U68,U79:U83)</f>
        <v>9</v>
      </c>
      <c r="V85" s="73">
        <f>SUM(V13:V47,V63:V68,V79:V83)</f>
        <v>207</v>
      </c>
      <c r="W85" s="43"/>
      <c r="X85" s="73">
        <f>SUM(X13:X47,X63:X68,X79:X83)</f>
        <v>30</v>
      </c>
      <c r="Y85" s="74">
        <f>SUM(Y13:Y47,Y63:Y68,Y79:Y83)</f>
        <v>0</v>
      </c>
      <c r="Z85" s="74">
        <f>SUM(Z13:Z47,Z63:Z68,Z79:Z83)</f>
        <v>154</v>
      </c>
      <c r="AA85" s="42"/>
      <c r="AB85" s="74">
        <f>SUM(AB13:AB47,AB63:AB68,AB79:AB83)</f>
        <v>30</v>
      </c>
      <c r="AC85" s="46">
        <f>SUM(AC12,AC20,AC28,AC62,AC79,AC81)</f>
        <v>1302</v>
      </c>
      <c r="AD85" s="46">
        <f>SUM(AD12,AD20,AD28,AD62,AD78,AD81)</f>
        <v>180</v>
      </c>
    </row>
    <row r="86" spans="1:30" ht="20.25">
      <c r="A86" s="413" t="s">
        <v>119</v>
      </c>
      <c r="B86" s="414"/>
      <c r="C86" s="415"/>
      <c r="D86" s="76"/>
      <c r="E86" s="68">
        <f>SUM(E13:E47,E70:E77)</f>
        <v>9</v>
      </c>
      <c r="F86" s="68">
        <f>SUM(F13:F47,F70:F77)</f>
        <v>235</v>
      </c>
      <c r="G86" s="68"/>
      <c r="H86" s="68">
        <f>SUM(H13:H47,H70:H77)</f>
        <v>30</v>
      </c>
      <c r="I86" s="68">
        <f>SUM(I13:I47,I70:I77,I79:I83)</f>
        <v>0</v>
      </c>
      <c r="J86" s="68">
        <f>SUM(J13:J47,J70:J77,J79:J83)</f>
        <v>217</v>
      </c>
      <c r="K86" s="68"/>
      <c r="L86" s="68">
        <f>SUM(L13:L47,L70:L77,L79:L83)</f>
        <v>30</v>
      </c>
      <c r="M86" s="77">
        <f>SUM(M13:M47,M70:M77,M79:M83)</f>
        <v>15</v>
      </c>
      <c r="N86" s="77">
        <f>SUM(N13:N47,N70:N77,N79:N83)</f>
        <v>203</v>
      </c>
      <c r="O86" s="77"/>
      <c r="P86" s="77">
        <f>SUM(P13:P47,P70:P77,P79:P83)</f>
        <v>30</v>
      </c>
      <c r="Q86" s="68">
        <f>SUM(Q13:Q47,Q70:Q77,Q79:Q83)</f>
        <v>9</v>
      </c>
      <c r="R86" s="68">
        <f>SUM(R13:R47,R70:R77,R79:R83)</f>
        <v>217</v>
      </c>
      <c r="S86" s="68"/>
      <c r="T86" s="68">
        <f>SUM(T13:T47,T70:T77,T79:T83)</f>
        <v>30</v>
      </c>
      <c r="U86" s="77">
        <f>SUM(U13:U47,U70:U77,U79:U83)</f>
        <v>9</v>
      </c>
      <c r="V86" s="77">
        <f>SUM(V13:V47,V70:V77,V79:V83)</f>
        <v>198</v>
      </c>
      <c r="W86" s="77"/>
      <c r="X86" s="77">
        <f>SUM(X13:X47,X70:X77,X79:X83)</f>
        <v>30</v>
      </c>
      <c r="Y86" s="68">
        <f>SUM(Y13:Y47,Y70:Y77,Y79:Y83)</f>
        <v>6</v>
      </c>
      <c r="Z86" s="68">
        <f>SUM(Z13:Z47,Z70:Z77,Z79:Z83)</f>
        <v>139</v>
      </c>
      <c r="AA86" s="68"/>
      <c r="AB86" s="68">
        <f>SUM(AB13:AB47,AB70:AB77,AB79:AB83)</f>
        <v>30</v>
      </c>
      <c r="AC86" s="68">
        <f>SUM(AC12,AC20,AC28,AC69,AC79,AC81)</f>
        <v>1257</v>
      </c>
      <c r="AD86" s="78">
        <f>SUM(AD12,AD20,AD28,AD69,AD78,AD81)</f>
        <v>180</v>
      </c>
    </row>
    <row r="87" spans="1:30" ht="20.25">
      <c r="A87" s="416" t="s">
        <v>131</v>
      </c>
      <c r="B87" s="417"/>
      <c r="C87" s="418"/>
      <c r="D87" s="79"/>
      <c r="E87" s="397">
        <f>SUM(E84:F84)</f>
        <v>244</v>
      </c>
      <c r="F87" s="398"/>
      <c r="G87" s="398"/>
      <c r="H87" s="399"/>
      <c r="I87" s="397">
        <f>SUM(I84:J84)</f>
        <v>217</v>
      </c>
      <c r="J87" s="398"/>
      <c r="K87" s="398"/>
      <c r="L87" s="399"/>
      <c r="M87" s="394">
        <f>SUM(M84:N84)</f>
        <v>314</v>
      </c>
      <c r="N87" s="395"/>
      <c r="O87" s="395"/>
      <c r="P87" s="396"/>
      <c r="Q87" s="397">
        <f>SUM(Q84:R84)</f>
        <v>271</v>
      </c>
      <c r="R87" s="398"/>
      <c r="S87" s="398"/>
      <c r="T87" s="399"/>
      <c r="U87" s="394">
        <f>SUM(U84:V84)</f>
        <v>180</v>
      </c>
      <c r="V87" s="395"/>
      <c r="W87" s="395"/>
      <c r="X87" s="396"/>
      <c r="Y87" s="397">
        <f>SUM(Y84:Z84)</f>
        <v>154</v>
      </c>
      <c r="Z87" s="398"/>
      <c r="AA87" s="398"/>
      <c r="AB87" s="399"/>
      <c r="AC87" s="72">
        <f>SUM(E87:AB87)</f>
        <v>1380</v>
      </c>
      <c r="AD87" s="80">
        <f>SUM(H84,L84,P84,T84,X84,AB84)</f>
        <v>180</v>
      </c>
    </row>
    <row r="88" spans="1:30" ht="20.25">
      <c r="A88" s="406" t="s">
        <v>129</v>
      </c>
      <c r="B88" s="406"/>
      <c r="C88" s="407"/>
      <c r="D88" s="79"/>
      <c r="E88" s="397">
        <f>SUM(E85:F85)</f>
        <v>244</v>
      </c>
      <c r="F88" s="398"/>
      <c r="G88" s="398"/>
      <c r="H88" s="399"/>
      <c r="I88" s="397">
        <f>SUM(I85:J85)</f>
        <v>217</v>
      </c>
      <c r="J88" s="398"/>
      <c r="K88" s="398"/>
      <c r="L88" s="399"/>
      <c r="M88" s="394">
        <f>SUM(M85:N85)</f>
        <v>227</v>
      </c>
      <c r="N88" s="395"/>
      <c r="O88" s="395"/>
      <c r="P88" s="396"/>
      <c r="Q88" s="397">
        <f>SUM(Q85:R85)</f>
        <v>244</v>
      </c>
      <c r="R88" s="398"/>
      <c r="S88" s="398"/>
      <c r="T88" s="399"/>
      <c r="U88" s="394">
        <f>SUM(U85:V85)</f>
        <v>216</v>
      </c>
      <c r="V88" s="395"/>
      <c r="W88" s="395"/>
      <c r="X88" s="396"/>
      <c r="Y88" s="397">
        <f>SUM(Y85:Z85)</f>
        <v>154</v>
      </c>
      <c r="Z88" s="398"/>
      <c r="AA88" s="398"/>
      <c r="AB88" s="399"/>
      <c r="AC88" s="72">
        <f>SUM(E88:AB88)</f>
        <v>1302</v>
      </c>
      <c r="AD88" s="80">
        <f>SUM(H85,L85,P85,T85,X85,AB85)</f>
        <v>180</v>
      </c>
    </row>
    <row r="89" spans="1:30" ht="20.25">
      <c r="A89" s="400" t="s">
        <v>120</v>
      </c>
      <c r="B89" s="401"/>
      <c r="C89" s="402"/>
      <c r="D89" s="79"/>
      <c r="E89" s="397">
        <f>SUM(E86:F86)</f>
        <v>244</v>
      </c>
      <c r="F89" s="403"/>
      <c r="G89" s="403"/>
      <c r="H89" s="403"/>
      <c r="I89" s="397">
        <f>SUM(I86:J86)</f>
        <v>217</v>
      </c>
      <c r="J89" s="404"/>
      <c r="K89" s="404"/>
      <c r="L89" s="404"/>
      <c r="M89" s="394">
        <f>SUM(M86:N86)</f>
        <v>218</v>
      </c>
      <c r="N89" s="405"/>
      <c r="O89" s="405"/>
      <c r="P89" s="405"/>
      <c r="Q89" s="397">
        <f>SUM(Q86:R86)</f>
        <v>226</v>
      </c>
      <c r="R89" s="404"/>
      <c r="S89" s="404"/>
      <c r="T89" s="404"/>
      <c r="U89" s="394">
        <f>SUM(U86:V86)</f>
        <v>207</v>
      </c>
      <c r="V89" s="405"/>
      <c r="W89" s="405"/>
      <c r="X89" s="405"/>
      <c r="Y89" s="397">
        <f>SUM(Y86:Z86)</f>
        <v>145</v>
      </c>
      <c r="Z89" s="404"/>
      <c r="AA89" s="404"/>
      <c r="AB89" s="404"/>
      <c r="AC89" s="72">
        <f>SUM(E89:AB89)</f>
        <v>1257</v>
      </c>
      <c r="AD89" s="80">
        <f>SUM(H86,L86,P86,T86,X86,AB86)</f>
        <v>180</v>
      </c>
    </row>
    <row r="90" spans="1:30" ht="20.25">
      <c r="A90" s="9" t="s">
        <v>17</v>
      </c>
      <c r="B90" s="5"/>
      <c r="C90" s="5"/>
      <c r="D90" s="5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5"/>
      <c r="U90" s="5"/>
      <c r="V90" s="5"/>
      <c r="W90" s="5"/>
      <c r="X90" s="5"/>
      <c r="Y90" s="5"/>
      <c r="Z90" s="5"/>
      <c r="AA90" s="5"/>
      <c r="AB90" s="5"/>
      <c r="AC90" s="5"/>
      <c r="AD90" s="82"/>
    </row>
  </sheetData>
  <sheetProtection/>
  <mergeCells count="73">
    <mergeCell ref="A1:N1"/>
    <mergeCell ref="AD1:AD7"/>
    <mergeCell ref="A4:O4"/>
    <mergeCell ref="C6:T6"/>
    <mergeCell ref="A8:A11"/>
    <mergeCell ref="B8:B11"/>
    <mergeCell ref="C8:C11"/>
    <mergeCell ref="E8:L8"/>
    <mergeCell ref="M8:T8"/>
    <mergeCell ref="U8:AB8"/>
    <mergeCell ref="AC8:AC11"/>
    <mergeCell ref="AD8:AD11"/>
    <mergeCell ref="E9:H9"/>
    <mergeCell ref="I9:L9"/>
    <mergeCell ref="M9:P9"/>
    <mergeCell ref="Q9:T9"/>
    <mergeCell ref="U9:X9"/>
    <mergeCell ref="Y9:AB9"/>
    <mergeCell ref="E10:E11"/>
    <mergeCell ref="F10:G10"/>
    <mergeCell ref="L10:L11"/>
    <mergeCell ref="Z10:AA10"/>
    <mergeCell ref="AB10:AB11"/>
    <mergeCell ref="M10:M11"/>
    <mergeCell ref="N10:O10"/>
    <mergeCell ref="P10:P11"/>
    <mergeCell ref="Q10:Q11"/>
    <mergeCell ref="R10:S10"/>
    <mergeCell ref="T10:T11"/>
    <mergeCell ref="B12:AB12"/>
    <mergeCell ref="B20:AB20"/>
    <mergeCell ref="B28:AB28"/>
    <mergeCell ref="U10:U11"/>
    <mergeCell ref="V10:W10"/>
    <mergeCell ref="X10:X11"/>
    <mergeCell ref="Y10:Y11"/>
    <mergeCell ref="H10:H11"/>
    <mergeCell ref="I10:I11"/>
    <mergeCell ref="J10:K10"/>
    <mergeCell ref="B48:AD48"/>
    <mergeCell ref="B49:AB49"/>
    <mergeCell ref="B62:AB62"/>
    <mergeCell ref="B69:AB69"/>
    <mergeCell ref="B78:AB78"/>
    <mergeCell ref="M80:O80"/>
    <mergeCell ref="Q80:S80"/>
    <mergeCell ref="U80:W80"/>
    <mergeCell ref="Y80:AA80"/>
    <mergeCell ref="B81:C81"/>
    <mergeCell ref="A84:C84"/>
    <mergeCell ref="A85:C85"/>
    <mergeCell ref="A86:C86"/>
    <mergeCell ref="A87:C87"/>
    <mergeCell ref="E87:H87"/>
    <mergeCell ref="I87:L87"/>
    <mergeCell ref="M87:P87"/>
    <mergeCell ref="Q87:T87"/>
    <mergeCell ref="U87:X87"/>
    <mergeCell ref="Y87:AB87"/>
    <mergeCell ref="A88:C88"/>
    <mergeCell ref="E88:H88"/>
    <mergeCell ref="I88:L88"/>
    <mergeCell ref="M88:P88"/>
    <mergeCell ref="Q88:T88"/>
    <mergeCell ref="U88:X88"/>
    <mergeCell ref="Y88:AB88"/>
    <mergeCell ref="A89:C89"/>
    <mergeCell ref="E89:H89"/>
    <mergeCell ref="I89:L89"/>
    <mergeCell ref="M89:P89"/>
    <mergeCell ref="Q89:T89"/>
    <mergeCell ref="U89:X89"/>
    <mergeCell ref="Y89:AB8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 i Ania</dc:creator>
  <cp:keywords/>
  <dc:description/>
  <cp:lastModifiedBy>Teresa Przyprawa</cp:lastModifiedBy>
  <cp:lastPrinted>2021-07-03T19:36:41Z</cp:lastPrinted>
  <dcterms:created xsi:type="dcterms:W3CDTF">2019-07-07T20:17:20Z</dcterms:created>
  <dcterms:modified xsi:type="dcterms:W3CDTF">2023-09-26T21:18:17Z</dcterms:modified>
  <cp:category/>
  <cp:version/>
  <cp:contentType/>
  <cp:contentStatus/>
</cp:coreProperties>
</file>