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77D2673-C006-4E5D-A745-399693E0D530}" xr6:coauthVersionLast="47" xr6:coauthVersionMax="47" xr10:uidLastSave="{00000000-0000-0000-0000-000000000000}"/>
  <bookViews>
    <workbookView xWindow="-120" yWindow="-120" windowWidth="20730" windowHeight="11160" xr2:uid="{AF9CAB0F-18C9-4EF8-A561-FAFF6AB2CA23}"/>
  </bookViews>
  <sheets>
    <sheet name="Stacjonarne" sheetId="1" r:id="rId1"/>
    <sheet name="Niestacjonar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0" i="2" l="1"/>
  <c r="AB49" i="2"/>
  <c r="AB48" i="2"/>
  <c r="AB46" i="2"/>
  <c r="AB45" i="2"/>
  <c r="AB44" i="2"/>
  <c r="AB43" i="2"/>
  <c r="AB42" i="2"/>
  <c r="AB41" i="2"/>
  <c r="AB40" i="2"/>
  <c r="AB39" i="2"/>
  <c r="Y63" i="2"/>
  <c r="X65" i="2" s="1"/>
  <c r="AB44" i="1"/>
  <c r="AB43" i="1"/>
  <c r="AB42" i="1"/>
  <c r="AB41" i="1"/>
  <c r="AB25" i="1"/>
  <c r="AB24" i="1"/>
  <c r="AB22" i="1"/>
  <c r="AB21" i="1"/>
  <c r="AB19" i="1"/>
  <c r="AB18" i="1"/>
  <c r="AB17" i="1"/>
  <c r="AB15" i="1"/>
  <c r="S65" i="2"/>
  <c r="W64" i="2"/>
  <c r="G64" i="2"/>
  <c r="AA63" i="2"/>
  <c r="AA65" i="2" s="1"/>
  <c r="X63" i="2"/>
  <c r="W63" i="2"/>
  <c r="W65" i="2" s="1"/>
  <c r="U63" i="2"/>
  <c r="T63" i="2"/>
  <c r="S63" i="2"/>
  <c r="Q63" i="2"/>
  <c r="P65" i="2" s="1"/>
  <c r="P63" i="2"/>
  <c r="O63" i="2"/>
  <c r="O65" i="2" s="1"/>
  <c r="M63" i="2"/>
  <c r="L63" i="2"/>
  <c r="K63" i="2"/>
  <c r="K65" i="2" s="1"/>
  <c r="I63" i="2"/>
  <c r="H63" i="2"/>
  <c r="G63" i="2"/>
  <c r="G65" i="2" s="1"/>
  <c r="E63" i="2"/>
  <c r="D63" i="2"/>
  <c r="AA62" i="2"/>
  <c r="AA64" i="2" s="1"/>
  <c r="Y62" i="2"/>
  <c r="X62" i="2"/>
  <c r="W62" i="2"/>
  <c r="U62" i="2"/>
  <c r="T62" i="2"/>
  <c r="S62" i="2"/>
  <c r="S64" i="2" s="1"/>
  <c r="Q62" i="2"/>
  <c r="P62" i="2"/>
  <c r="O62" i="2"/>
  <c r="O64" i="2" s="1"/>
  <c r="M62" i="2"/>
  <c r="L64" i="2" s="1"/>
  <c r="L62" i="2"/>
  <c r="K62" i="2"/>
  <c r="K64" i="2" s="1"/>
  <c r="I62" i="2"/>
  <c r="H62" i="2"/>
  <c r="G62" i="2"/>
  <c r="E62" i="2"/>
  <c r="D62" i="2"/>
  <c r="AC61" i="2"/>
  <c r="AB61" i="2"/>
  <c r="AC60" i="2"/>
  <c r="AB60" i="2"/>
  <c r="AC59" i="2"/>
  <c r="AB59" i="2"/>
  <c r="AC58" i="2"/>
  <c r="AC57" i="2"/>
  <c r="AC56" i="2"/>
  <c r="AC55" i="2"/>
  <c r="AB55" i="2"/>
  <c r="AC54" i="2"/>
  <c r="AB54" i="2"/>
  <c r="AC53" i="2"/>
  <c r="AC52" i="2"/>
  <c r="AB52" i="2"/>
  <c r="AC51" i="2"/>
  <c r="AB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B38" i="2"/>
  <c r="AC35" i="2"/>
  <c r="AB35" i="2"/>
  <c r="AC34" i="2"/>
  <c r="AB34" i="2"/>
  <c r="AC33" i="2"/>
  <c r="AB33" i="2"/>
  <c r="AC32" i="2"/>
  <c r="AB32" i="2"/>
  <c r="AC31" i="2"/>
  <c r="AB31" i="2"/>
  <c r="AC30" i="2"/>
  <c r="AB30" i="2"/>
  <c r="AC29" i="2"/>
  <c r="AB29" i="2"/>
  <c r="AC28" i="2"/>
  <c r="AB28" i="2"/>
  <c r="AC27" i="2"/>
  <c r="AB27" i="2"/>
  <c r="AC26" i="2"/>
  <c r="AB26" i="2"/>
  <c r="AC25" i="2"/>
  <c r="AB25" i="2"/>
  <c r="AC24" i="2"/>
  <c r="AC23" i="2" s="1"/>
  <c r="AB24" i="2"/>
  <c r="AC22" i="2"/>
  <c r="AB22" i="2"/>
  <c r="AC21" i="2"/>
  <c r="AB21" i="2"/>
  <c r="AC19" i="2"/>
  <c r="AB19" i="2"/>
  <c r="AC18" i="2"/>
  <c r="AB18" i="2"/>
  <c r="AC17" i="2"/>
  <c r="AB17" i="2"/>
  <c r="AC16" i="2"/>
  <c r="AC14" i="2" s="1"/>
  <c r="AB16" i="2"/>
  <c r="AC15" i="2"/>
  <c r="AB15" i="2"/>
  <c r="E62" i="1"/>
  <c r="AB54" i="1"/>
  <c r="AC54" i="1"/>
  <c r="AB55" i="1"/>
  <c r="AC55" i="1"/>
  <c r="AC28" i="1"/>
  <c r="AB28" i="1"/>
  <c r="AA63" i="1"/>
  <c r="AA65" i="1" s="1"/>
  <c r="AA62" i="1"/>
  <c r="AA64" i="1" s="1"/>
  <c r="Y63" i="1"/>
  <c r="Y62" i="1"/>
  <c r="X63" i="1"/>
  <c r="X62" i="1"/>
  <c r="W63" i="1"/>
  <c r="W65" i="1" s="1"/>
  <c r="W62" i="1"/>
  <c r="W64" i="1" s="1"/>
  <c r="U63" i="1"/>
  <c r="T63" i="1"/>
  <c r="U62" i="1"/>
  <c r="T62" i="1"/>
  <c r="S63" i="1"/>
  <c r="S65" i="1" s="1"/>
  <c r="S62" i="1"/>
  <c r="S64" i="1" s="1"/>
  <c r="Q63" i="1"/>
  <c r="P63" i="1"/>
  <c r="O63" i="1"/>
  <c r="O65" i="1" s="1"/>
  <c r="L63" i="1"/>
  <c r="M63" i="1"/>
  <c r="M62" i="1"/>
  <c r="L62" i="1"/>
  <c r="O62" i="1"/>
  <c r="O64" i="1" s="1"/>
  <c r="Q62" i="1"/>
  <c r="P62" i="1"/>
  <c r="K63" i="1"/>
  <c r="K65" i="1" s="1"/>
  <c r="K62" i="1"/>
  <c r="K64" i="1" s="1"/>
  <c r="I63" i="1"/>
  <c r="I62" i="1"/>
  <c r="H63" i="1"/>
  <c r="H62" i="1"/>
  <c r="G63" i="1"/>
  <c r="G65" i="1" s="1"/>
  <c r="G62" i="1"/>
  <c r="G64" i="1" s="1"/>
  <c r="E63" i="1"/>
  <c r="D63" i="1"/>
  <c r="D62" i="1"/>
  <c r="AC61" i="1"/>
  <c r="AC60" i="1"/>
  <c r="AC59" i="1"/>
  <c r="AB61" i="1"/>
  <c r="AB60" i="1"/>
  <c r="AB59" i="1"/>
  <c r="AC57" i="1"/>
  <c r="AC56" i="1" s="1"/>
  <c r="AC53" i="1"/>
  <c r="AC52" i="1"/>
  <c r="AC51" i="1"/>
  <c r="AC50" i="1"/>
  <c r="AC49" i="1"/>
  <c r="AC48" i="1"/>
  <c r="AB53" i="1"/>
  <c r="AB52" i="1"/>
  <c r="AB51" i="1"/>
  <c r="AB50" i="1"/>
  <c r="AB49" i="1"/>
  <c r="AB48" i="1"/>
  <c r="AC46" i="1"/>
  <c r="AC45" i="1"/>
  <c r="AC44" i="1"/>
  <c r="AC43" i="1"/>
  <c r="AC42" i="1"/>
  <c r="AC41" i="1"/>
  <c r="AC40" i="1"/>
  <c r="AC39" i="1"/>
  <c r="AC38" i="1"/>
  <c r="AC35" i="1"/>
  <c r="AC34" i="1"/>
  <c r="AC33" i="1"/>
  <c r="AC32" i="1"/>
  <c r="AC31" i="1"/>
  <c r="AC30" i="1"/>
  <c r="AC29" i="1"/>
  <c r="AC27" i="1"/>
  <c r="AC26" i="1"/>
  <c r="AC25" i="1"/>
  <c r="AC24" i="1"/>
  <c r="AB35" i="1"/>
  <c r="AB34" i="1"/>
  <c r="AB33" i="1"/>
  <c r="AB32" i="1"/>
  <c r="AB31" i="1"/>
  <c r="AB30" i="1"/>
  <c r="AB29" i="1"/>
  <c r="AB27" i="1"/>
  <c r="AB26" i="1"/>
  <c r="T64" i="2" l="1"/>
  <c r="H65" i="2"/>
  <c r="P64" i="2"/>
  <c r="T65" i="2"/>
  <c r="X64" i="2"/>
  <c r="L65" i="2"/>
  <c r="D65" i="2"/>
  <c r="H64" i="2"/>
  <c r="D64" i="2"/>
  <c r="AC63" i="2"/>
  <c r="AC62" i="2"/>
  <c r="AC65" i="2"/>
  <c r="AC64" i="2"/>
  <c r="H64" i="1"/>
  <c r="X64" i="1"/>
  <c r="D65" i="1"/>
  <c r="H65" i="1"/>
  <c r="X65" i="1"/>
  <c r="P64" i="1"/>
  <c r="T64" i="1"/>
  <c r="T65" i="1"/>
  <c r="AC64" i="1"/>
  <c r="AC65" i="1"/>
  <c r="P65" i="1"/>
  <c r="L65" i="1"/>
  <c r="L64" i="1"/>
  <c r="AC47" i="1"/>
  <c r="AC37" i="1"/>
  <c r="AC23" i="1"/>
  <c r="AB46" i="1"/>
  <c r="AB40" i="1"/>
  <c r="AC17" i="1"/>
  <c r="AC19" i="1"/>
  <c r="AB16" i="1"/>
  <c r="AC15" i="1"/>
  <c r="D64" i="1"/>
  <c r="AB45" i="1"/>
  <c r="AB39" i="1"/>
  <c r="AB38" i="1"/>
  <c r="AC22" i="1"/>
  <c r="AC21" i="1"/>
  <c r="AB23" i="1"/>
  <c r="AC18" i="1"/>
  <c r="AC16" i="1"/>
  <c r="AB64" i="2" l="1"/>
  <c r="AB65" i="2"/>
  <c r="AB37" i="1"/>
  <c r="AB64" i="1"/>
  <c r="AB65" i="1"/>
  <c r="AB20" i="1"/>
  <c r="AC20" i="1"/>
  <c r="AB14" i="1"/>
  <c r="AB58" i="1"/>
  <c r="AC14" i="1"/>
  <c r="AC58" i="1"/>
  <c r="AB47" i="1"/>
  <c r="AB62" i="1" l="1"/>
  <c r="AC63" i="1"/>
  <c r="AB63" i="1"/>
  <c r="AC62" i="1"/>
</calcChain>
</file>

<file path=xl/sharedStrings.xml><?xml version="1.0" encoding="utf-8"?>
<sst xmlns="http://schemas.openxmlformats.org/spreadsheetml/2006/main" count="432" uniqueCount="103">
  <si>
    <t xml:space="preserve">Poziom: I stopnia </t>
  </si>
  <si>
    <t>Profil: praktyczy</t>
  </si>
  <si>
    <t xml:space="preserve">                                         </t>
  </si>
  <si>
    <t>Lp.</t>
  </si>
  <si>
    <t>Nazwa przedmiotu</t>
  </si>
  <si>
    <t>Egz po sem/ zalicz</t>
  </si>
  <si>
    <t xml:space="preserve">Rok I </t>
  </si>
  <si>
    <t xml:space="preserve">Rok II  </t>
  </si>
  <si>
    <t xml:space="preserve">Rok III  </t>
  </si>
  <si>
    <t>Suma godzin</t>
  </si>
  <si>
    <t>Suma ECTS</t>
  </si>
  <si>
    <t>sem. 1</t>
  </si>
  <si>
    <t>sem. 2</t>
  </si>
  <si>
    <t>sem. 3</t>
  </si>
  <si>
    <t>sem. 4</t>
  </si>
  <si>
    <t>sem. 5</t>
  </si>
  <si>
    <t>sem. 6</t>
  </si>
  <si>
    <t>W</t>
  </si>
  <si>
    <t>ĆW</t>
  </si>
  <si>
    <t>ECTS</t>
  </si>
  <si>
    <t>godz.</t>
  </si>
  <si>
    <t>forma</t>
  </si>
  <si>
    <t>A</t>
  </si>
  <si>
    <t>Ergonomia i BHP</t>
  </si>
  <si>
    <t>Z</t>
  </si>
  <si>
    <t>Wychowanie fizyczne</t>
  </si>
  <si>
    <t>Elementy kultury współczesnej</t>
  </si>
  <si>
    <t>Przedsiębiorczość</t>
  </si>
  <si>
    <t>Pr</t>
  </si>
  <si>
    <t>B</t>
  </si>
  <si>
    <t>Poprawność i kultura języka polskiego</t>
  </si>
  <si>
    <t>C</t>
  </si>
  <si>
    <t>Wa</t>
  </si>
  <si>
    <t xml:space="preserve">Seminarium dyplomowe  i praca dyplomowa </t>
  </si>
  <si>
    <t>S</t>
  </si>
  <si>
    <t>D</t>
  </si>
  <si>
    <t>D1</t>
  </si>
  <si>
    <t>D2</t>
  </si>
  <si>
    <t>E</t>
  </si>
  <si>
    <t xml:space="preserve">Grupa przedmiotów z dziedziny nauk społecznych </t>
  </si>
  <si>
    <t>W - wykład, A - ćwiczenia audytoryjne, L - ćwiczenia laboratoryjne, P - ćwiczenia praktyczne, Pr - ćwiczenia projektowe, Wa - warsztaty, S - seminarium</t>
  </si>
  <si>
    <t>E2</t>
  </si>
  <si>
    <t>E6</t>
  </si>
  <si>
    <t>Grupa przedmiotów ogólnych</t>
  </si>
  <si>
    <t>Grupa przedmiotów kierunkowych</t>
  </si>
  <si>
    <t>Elementy prawa autorskiego w pracy tłumacza</t>
  </si>
  <si>
    <t>Technologia informacyjna</t>
  </si>
  <si>
    <t>Wprowadzenie do studiowania i ochrona własności intelektualnej</t>
  </si>
  <si>
    <t xml:space="preserve">Grupa przedmiotów podstawowych </t>
  </si>
  <si>
    <t xml:space="preserve">Grupa przedmiotów do wyboru </t>
  </si>
  <si>
    <t>Praktyka zawodowa</t>
  </si>
  <si>
    <t>E3</t>
  </si>
  <si>
    <t>Forma: stacjonarne</t>
  </si>
  <si>
    <t>Praktyczna nauka języka angielskiego</t>
  </si>
  <si>
    <t>Gramatyka kontrastywna pl/ang</t>
  </si>
  <si>
    <t>Wiedza o krajach angielskiego obszaru językowego</t>
  </si>
  <si>
    <t>Lokalizacja i narzędzia CAT</t>
  </si>
  <si>
    <t>Tłumacz na rynku pracy</t>
  </si>
  <si>
    <t>w zakresie: tłumaczenie środowiskowe</t>
  </si>
  <si>
    <t>w zakresie: tłumaczenie w kontekście zawodowym</t>
  </si>
  <si>
    <t>Wprowadzenie do tłumaczenia uwierzytelnionego</t>
  </si>
  <si>
    <t>6 tygodni</t>
  </si>
  <si>
    <t>Tłumaczenie tekstów medycznych - język angielski</t>
  </si>
  <si>
    <t>Tłumaczenie tekstów ekonomicznych, finansowych i biznesowych -  język angielski</t>
  </si>
  <si>
    <t>Wprowadzenie do tłumaczenia tekstów ekonomicznych, finansowych i biznesowych - język 2</t>
  </si>
  <si>
    <t>Praktyczna nauka języka 2</t>
  </si>
  <si>
    <t>Gramatyka kontrastywna pl/jęz.2</t>
  </si>
  <si>
    <t>Wiedza o krajach obszaru językowego 2</t>
  </si>
  <si>
    <t>Tłumaczenie środowiskowe ustne - język angielski</t>
  </si>
  <si>
    <t xml:space="preserve">Tłumaczenie środowiskowe ustne - język 2 </t>
  </si>
  <si>
    <t>E: 2,4,6</t>
  </si>
  <si>
    <t>Tłumaczenie ustne na potrzeby firm i instytucji - język angielski</t>
  </si>
  <si>
    <t>Tłumaczenie ustne na potrzeby firm i instytucji - język 2</t>
  </si>
  <si>
    <t>Wprowadzenie do tłumaczenia technicznego - język 2</t>
  </si>
  <si>
    <t>Tłumaczenie biznesowe - język angielski</t>
  </si>
  <si>
    <t>Suma w zakresie tłumaczenie środowiskowe</t>
  </si>
  <si>
    <t>Suma w zakresie tłumaczenie w kontekście zawodowym</t>
  </si>
  <si>
    <t>Ogółem w zakresie tłumaczenie środowiskowe</t>
  </si>
  <si>
    <t>Ogółem w zakresie tłumaczenie w kontekście zawodowym</t>
  </si>
  <si>
    <t>6 tygodni (do 30.09)</t>
  </si>
  <si>
    <t>E4</t>
  </si>
  <si>
    <t>E5</t>
  </si>
  <si>
    <t>24 tyg.</t>
  </si>
  <si>
    <t>w zakresie: praktyk</t>
  </si>
  <si>
    <t>P</t>
  </si>
  <si>
    <t>Kierunek: Dwujęzykowe studia dla tłumaczy</t>
  </si>
  <si>
    <t>Państwowa Akademia Nauk Stosowanych w Krośnie</t>
  </si>
  <si>
    <t>Tłumaczenie konsekutywne j. angielski</t>
  </si>
  <si>
    <t>Tłumaczenie symultaniczne j. angielski</t>
  </si>
  <si>
    <t>Global understanding - j.angielski</t>
  </si>
  <si>
    <t>Wprowadzenie do tłumaczenia biznesowego - język 2</t>
  </si>
  <si>
    <t>Tłumaczenie w transporcie i logistyce/w obrocie międzynarodowym - język ang.</t>
  </si>
  <si>
    <t>Cykl kształcenia od roku akademickiego: 2023/2024</t>
  </si>
  <si>
    <t>Plan studiów DST 2023/2024</t>
  </si>
  <si>
    <t>Wprowadzenie do tłumaczenia tekstów medycznych - język 2</t>
  </si>
  <si>
    <t>Tłumaczenie techniczne - język angielski</t>
  </si>
  <si>
    <t>D3</t>
  </si>
  <si>
    <t>Tłumaczenie tekstów prawnych i prawniczych - język angielski</t>
  </si>
  <si>
    <t>Wprowadzenie do tłumaczenia tekstów prawnych i prawniczych - język 2</t>
  </si>
  <si>
    <t>Tłumaczenie pisemne</t>
  </si>
  <si>
    <t>Psych. społ. z elementami
treningu umiejętności społecznych w pracy zawodowej</t>
  </si>
  <si>
    <t>Wprowadzenie do tłumaczenia w transporcie i logistyce/w obrocie międzynarodowym - język 2</t>
  </si>
  <si>
    <t>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</si>
</sst>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mo"/>
    </font>
    <font>
      <sz val="10"/>
      <name val="Arial CE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rgb="FF050505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9999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26"/>
      </patternFill>
    </fill>
    <fill>
      <patternFill patternType="solid">
        <fgColor rgb="FFFF7C80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rgb="FF33CC33"/>
        <bgColor indexed="31"/>
      </patternFill>
    </fill>
    <fill>
      <patternFill patternType="solid">
        <fgColor rgb="FF33CC33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66"/>
        <bgColor indexed="26"/>
      </patternFill>
    </fill>
    <fill>
      <patternFill patternType="solid">
        <fgColor rgb="FF66FF66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7">
    <xf numFmtId="0" fontId="0" fillId="0" borderId="0" xfId="0"/>
    <xf numFmtId="0" fontId="4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1" fontId="6" fillId="0" borderId="0" xfId="0" applyNumberFormat="1" applyFont="1"/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0" fontId="4" fillId="2" borderId="0" xfId="1" applyFont="1" applyFill="1"/>
    <xf numFmtId="0" fontId="3" fillId="25" borderId="0" xfId="1" applyFont="1" applyFill="1"/>
    <xf numFmtId="0" fontId="4" fillId="24" borderId="0" xfId="1" applyFont="1" applyFill="1"/>
    <xf numFmtId="0" fontId="3" fillId="25" borderId="0" xfId="1" applyFont="1" applyFill="1" applyAlignment="1">
      <alignment horizontal="left"/>
    </xf>
    <xf numFmtId="0" fontId="5" fillId="7" borderId="19" xfId="2" applyFont="1" applyFill="1" applyBorder="1" applyAlignment="1">
      <alignment horizontal="left" vertical="center"/>
    </xf>
    <xf numFmtId="0" fontId="5" fillId="7" borderId="3" xfId="2" applyFont="1" applyFill="1" applyBorder="1" applyAlignment="1">
      <alignment horizontal="left" vertical="center"/>
    </xf>
    <xf numFmtId="0" fontId="5" fillId="7" borderId="2" xfId="2" applyFont="1" applyFill="1" applyBorder="1" applyAlignment="1">
      <alignment horizontal="left" vertical="center" wrapText="1"/>
    </xf>
    <xf numFmtId="0" fontId="10" fillId="24" borderId="5" xfId="0" applyFont="1" applyFill="1" applyBorder="1" applyAlignment="1">
      <alignment horizontal="left" vertical="center"/>
    </xf>
    <xf numFmtId="0" fontId="10" fillId="24" borderId="5" xfId="0" applyFont="1" applyFill="1" applyBorder="1" applyAlignment="1">
      <alignment vertical="center"/>
    </xf>
    <xf numFmtId="0" fontId="5" fillId="7" borderId="19" xfId="2" applyFont="1" applyFill="1" applyBorder="1" applyAlignment="1">
      <alignment horizontal="left" vertical="center" wrapText="1"/>
    </xf>
    <xf numFmtId="0" fontId="5" fillId="7" borderId="14" xfId="2" applyFont="1" applyFill="1" applyBorder="1" applyAlignment="1">
      <alignment horizontal="left" vertical="center" wrapText="1"/>
    </xf>
    <xf numFmtId="0" fontId="5" fillId="7" borderId="5" xfId="2" applyFont="1" applyFill="1" applyBorder="1" applyAlignment="1">
      <alignment horizontal="left" vertical="center" wrapText="1"/>
    </xf>
    <xf numFmtId="0" fontId="5" fillId="4" borderId="6" xfId="2" applyFont="1" applyFill="1" applyBorder="1" applyAlignment="1">
      <alignment vertical="center" wrapText="1"/>
    </xf>
    <xf numFmtId="0" fontId="5" fillId="4" borderId="3" xfId="2" applyFont="1" applyFill="1" applyBorder="1" applyAlignment="1">
      <alignment vertical="center" wrapText="1"/>
    </xf>
    <xf numFmtId="0" fontId="5" fillId="7" borderId="5" xfId="2" applyFont="1" applyFill="1" applyBorder="1" applyAlignment="1">
      <alignment vertical="center" wrapText="1"/>
    </xf>
    <xf numFmtId="0" fontId="5" fillId="7" borderId="5" xfId="2" applyFont="1" applyFill="1" applyBorder="1" applyAlignment="1">
      <alignment vertical="center"/>
    </xf>
    <xf numFmtId="0" fontId="8" fillId="2" borderId="0" xfId="1" applyFont="1" applyFill="1"/>
    <xf numFmtId="0" fontId="5" fillId="24" borderId="0" xfId="1" applyFont="1" applyFill="1"/>
    <xf numFmtId="0" fontId="8" fillId="25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1" fontId="8" fillId="1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" fontId="5" fillId="3" borderId="5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1" fontId="8" fillId="15" borderId="9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1" fontId="8" fillId="16" borderId="5" xfId="0" applyNumberFormat="1" applyFont="1" applyFill="1" applyBorder="1" applyAlignment="1">
      <alignment horizontal="center" vertical="center"/>
    </xf>
    <xf numFmtId="0" fontId="5" fillId="25" borderId="8" xfId="1" applyFont="1" applyFill="1" applyBorder="1" applyAlignment="1">
      <alignment horizontal="center" vertical="center"/>
    </xf>
    <xf numFmtId="1" fontId="5" fillId="8" borderId="11" xfId="1" applyNumberFormat="1" applyFont="1" applyFill="1" applyBorder="1" applyAlignment="1">
      <alignment horizontal="center" vertical="center"/>
    </xf>
    <xf numFmtId="1" fontId="5" fillId="7" borderId="11" xfId="0" applyNumberFormat="1" applyFont="1" applyFill="1" applyBorder="1" applyAlignment="1">
      <alignment horizontal="center" vertical="center"/>
    </xf>
    <xf numFmtId="1" fontId="5" fillId="10" borderId="11" xfId="0" applyNumberFormat="1" applyFont="1" applyFill="1" applyBorder="1" applyAlignment="1">
      <alignment horizontal="center" vertical="center"/>
    </xf>
    <xf numFmtId="0" fontId="5" fillId="25" borderId="5" xfId="1" applyFont="1" applyFill="1" applyBorder="1" applyAlignment="1">
      <alignment horizontal="center" vertical="center"/>
    </xf>
    <xf numFmtId="1" fontId="5" fillId="8" borderId="5" xfId="1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4" borderId="5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" fillId="24" borderId="2" xfId="0" applyFont="1" applyFill="1" applyBorder="1" applyAlignment="1">
      <alignment horizontal="center" vertical="center"/>
    </xf>
    <xf numFmtId="0" fontId="5" fillId="24" borderId="2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8" fillId="18" borderId="10" xfId="0" applyFont="1" applyFill="1" applyBorder="1" applyAlignment="1">
      <alignment horizontal="center" vertical="center"/>
    </xf>
    <xf numFmtId="0" fontId="8" fillId="19" borderId="15" xfId="0" applyFont="1" applyFill="1" applyBorder="1" applyAlignment="1">
      <alignment horizontal="center" vertical="center"/>
    </xf>
    <xf numFmtId="1" fontId="8" fillId="20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24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8" fillId="21" borderId="1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vertical="center" wrapText="1"/>
    </xf>
    <xf numFmtId="1" fontId="5" fillId="4" borderId="5" xfId="0" applyNumberFormat="1" applyFont="1" applyFill="1" applyBorder="1" applyAlignment="1">
      <alignment vertical="center"/>
    </xf>
    <xf numFmtId="1" fontId="8" fillId="23" borderId="20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/>
    </xf>
    <xf numFmtId="1" fontId="5" fillId="5" borderId="22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" fontId="9" fillId="12" borderId="5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8" fillId="22" borderId="2" xfId="0" applyFont="1" applyFill="1" applyBorder="1" applyAlignment="1">
      <alignment horizontal="center" vertical="center"/>
    </xf>
    <xf numFmtId="0" fontId="5" fillId="0" borderId="6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10" fillId="24" borderId="5" xfId="0" applyFont="1" applyFill="1" applyBorder="1" applyAlignment="1">
      <alignment horizontal="left" vertical="center" wrapText="1"/>
    </xf>
    <xf numFmtId="1" fontId="9" fillId="12" borderId="13" xfId="0" applyNumberFormat="1" applyFont="1" applyFill="1" applyBorder="1" applyAlignment="1">
      <alignment horizontal="center" vertical="center"/>
    </xf>
    <xf numFmtId="1" fontId="9" fillId="12" borderId="17" xfId="0" applyNumberFormat="1" applyFont="1" applyFill="1" applyBorder="1" applyAlignment="1">
      <alignment horizontal="center" vertical="center"/>
    </xf>
    <xf numFmtId="1" fontId="9" fillId="12" borderId="16" xfId="0" applyNumberFormat="1" applyFont="1" applyFill="1" applyBorder="1" applyAlignment="1">
      <alignment horizontal="center" vertical="center"/>
    </xf>
    <xf numFmtId="1" fontId="8" fillId="5" borderId="13" xfId="0" applyNumberFormat="1" applyFont="1" applyFill="1" applyBorder="1" applyAlignment="1">
      <alignment horizontal="center" vertical="center"/>
    </xf>
    <xf numFmtId="1" fontId="8" fillId="5" borderId="17" xfId="0" applyNumberFormat="1" applyFont="1" applyFill="1" applyBorder="1" applyAlignment="1">
      <alignment horizontal="center" vertical="center"/>
    </xf>
    <xf numFmtId="1" fontId="8" fillId="5" borderId="16" xfId="0" applyNumberFormat="1" applyFont="1" applyFill="1" applyBorder="1" applyAlignment="1">
      <alignment horizontal="center" vertical="center"/>
    </xf>
    <xf numFmtId="0" fontId="8" fillId="22" borderId="15" xfId="0" applyFont="1" applyFill="1" applyBorder="1" applyAlignment="1">
      <alignment horizontal="left" vertical="center"/>
    </xf>
    <xf numFmtId="0" fontId="8" fillId="22" borderId="0" xfId="0" applyFont="1" applyFill="1" applyAlignment="1">
      <alignment horizontal="left" vertical="center"/>
    </xf>
    <xf numFmtId="0" fontId="8" fillId="22" borderId="31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left" vertical="center" wrapText="1"/>
    </xf>
    <xf numFmtId="1" fontId="8" fillId="5" borderId="5" xfId="0" applyNumberFormat="1" applyFont="1" applyFill="1" applyBorder="1" applyAlignment="1">
      <alignment horizontal="center" vertical="center" wrapText="1"/>
    </xf>
    <xf numFmtId="1" fontId="9" fillId="12" borderId="5" xfId="0" applyNumberFormat="1" applyFont="1" applyFill="1" applyBorder="1" applyAlignment="1">
      <alignment horizontal="center" vertical="center" wrapText="1"/>
    </xf>
    <xf numFmtId="0" fontId="8" fillId="25" borderId="0" xfId="1" applyFont="1" applyFill="1" applyAlignment="1">
      <alignment horizontal="center" vertical="center"/>
    </xf>
    <xf numFmtId="0" fontId="3" fillId="25" borderId="0" xfId="1" applyFont="1" applyFill="1" applyAlignment="1">
      <alignment horizontal="center"/>
    </xf>
    <xf numFmtId="0" fontId="8" fillId="19" borderId="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8" fillId="17" borderId="5" xfId="0" applyFont="1" applyFill="1" applyBorder="1" applyAlignment="1">
      <alignment horizontal="left" vertical="center" wrapText="1"/>
    </xf>
    <xf numFmtId="0" fontId="8" fillId="18" borderId="29" xfId="0" applyFont="1" applyFill="1" applyBorder="1" applyAlignment="1">
      <alignment horizontal="left" vertical="center"/>
    </xf>
    <xf numFmtId="0" fontId="8" fillId="18" borderId="21" xfId="0" applyFont="1" applyFill="1" applyBorder="1" applyAlignment="1">
      <alignment horizontal="left" vertical="center"/>
    </xf>
    <xf numFmtId="0" fontId="8" fillId="18" borderId="27" xfId="0" applyFont="1" applyFill="1" applyBorder="1" applyAlignment="1">
      <alignment horizontal="left" vertical="center"/>
    </xf>
    <xf numFmtId="0" fontId="8" fillId="12" borderId="5" xfId="0" applyFont="1" applyFill="1" applyBorder="1" applyAlignment="1">
      <alignment horizontal="center" vertical="center"/>
    </xf>
    <xf numFmtId="0" fontId="5" fillId="12" borderId="5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8" fillId="12" borderId="5" xfId="0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left" vertical="center"/>
    </xf>
    <xf numFmtId="0" fontId="8" fillId="19" borderId="7" xfId="0" applyFont="1" applyFill="1" applyBorder="1" applyAlignment="1">
      <alignment horizontal="left" vertical="center"/>
    </xf>
    <xf numFmtId="0" fontId="8" fillId="19" borderId="24" xfId="0" applyFont="1" applyFill="1" applyBorder="1" applyAlignment="1">
      <alignment horizontal="left" vertical="center"/>
    </xf>
    <xf numFmtId="0" fontId="8" fillId="19" borderId="25" xfId="0" applyFont="1" applyFill="1" applyBorder="1" applyAlignment="1">
      <alignment horizontal="left" vertical="center"/>
    </xf>
    <xf numFmtId="0" fontId="8" fillId="21" borderId="8" xfId="0" applyFont="1" applyFill="1" applyBorder="1" applyAlignment="1">
      <alignment horizontal="left" vertical="center"/>
    </xf>
    <xf numFmtId="0" fontId="8" fillId="21" borderId="24" xfId="0" applyFont="1" applyFill="1" applyBorder="1" applyAlignment="1">
      <alignment horizontal="left" vertical="center"/>
    </xf>
    <xf numFmtId="0" fontId="8" fillId="21" borderId="12" xfId="0" applyFont="1" applyFill="1" applyBorder="1" applyAlignment="1">
      <alignment horizontal="left" vertical="center"/>
    </xf>
    <xf numFmtId="0" fontId="8" fillId="21" borderId="28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 vertical="center"/>
    </xf>
  </cellXfs>
  <cellStyles count="3">
    <cellStyle name="Normalny" xfId="0" builtinId="0"/>
    <cellStyle name="Normalny 2" xfId="1" xr:uid="{F7B50BEA-30F3-4EF5-AB0B-C0D6AAE69F5C}"/>
    <cellStyle name="Normalny 3" xfId="2" xr:uid="{85B008F9-B124-4C0D-8AC6-D9B7DE8255D8}"/>
  </cellStyles>
  <dxfs count="0"/>
  <tableStyles count="0" defaultTableStyle="TableStyleMedium2" defaultPivotStyle="PivotStyleLight16"/>
  <colors>
    <mruColors>
      <color rgb="FF66FF66"/>
      <color rgb="FFFF7C80"/>
      <color rgb="FF9999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2E1F-1106-4A0F-A621-520F5655ED84}">
  <sheetPr>
    <pageSetUpPr fitToPage="1"/>
  </sheetPr>
  <dimension ref="A1:AE66"/>
  <sheetViews>
    <sheetView tabSelected="1" topLeftCell="A50" zoomScale="56" zoomScaleNormal="56" workbookViewId="0">
      <selection activeCell="AB61" sqref="AB61"/>
    </sheetView>
  </sheetViews>
  <sheetFormatPr defaultColWidth="8.85546875" defaultRowHeight="20.25" x14ac:dyDescent="0.3"/>
  <cols>
    <col min="1" max="1" width="9" style="2" bestFit="1" customWidth="1"/>
    <col min="2" max="2" width="49.140625" style="2" customWidth="1"/>
    <col min="3" max="3" width="10.7109375" style="3" customWidth="1"/>
    <col min="4" max="5" width="8.85546875" style="2" customWidth="1"/>
    <col min="6" max="6" width="8.85546875" style="2"/>
    <col min="7" max="9" width="8.85546875" style="2" customWidth="1"/>
    <col min="10" max="10" width="8.85546875" style="2"/>
    <col min="11" max="13" width="8.85546875" style="2" customWidth="1"/>
    <col min="14" max="14" width="8.85546875" style="2"/>
    <col min="15" max="17" width="8.85546875" style="2" customWidth="1"/>
    <col min="18" max="18" width="8.85546875" style="2"/>
    <col min="19" max="21" width="8.85546875" style="2" customWidth="1"/>
    <col min="22" max="22" width="8.85546875" style="2"/>
    <col min="23" max="25" width="8.85546875" style="2" customWidth="1"/>
    <col min="26" max="26" width="8.85546875" style="2"/>
    <col min="27" max="27" width="8.85546875" style="2" customWidth="1"/>
    <col min="28" max="28" width="17.85546875" style="2" customWidth="1"/>
    <col min="29" max="29" width="17.7109375" style="2" customWidth="1"/>
    <col min="30" max="16384" width="8.85546875" style="2"/>
  </cols>
  <sheetData>
    <row r="1" spans="1:31" x14ac:dyDescent="0.3">
      <c r="A1" s="9" t="s">
        <v>86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9"/>
      <c r="AE1" s="9"/>
    </row>
    <row r="2" spans="1:31" x14ac:dyDescent="0.3">
      <c r="A2" s="12" t="s">
        <v>85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4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9"/>
      <c r="AE2" s="9"/>
    </row>
    <row r="3" spans="1:31" x14ac:dyDescent="0.3">
      <c r="A3" s="12" t="s">
        <v>0</v>
      </c>
      <c r="B3" s="12"/>
      <c r="C3" s="12"/>
      <c r="D3" s="12"/>
      <c r="E3" s="12"/>
      <c r="F3" s="14"/>
      <c r="G3" s="14"/>
      <c r="H3" s="14"/>
      <c r="I3" s="14"/>
      <c r="J3" s="14"/>
      <c r="K3" s="14"/>
      <c r="L3" s="14"/>
      <c r="M3" s="14"/>
      <c r="N3" s="14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/>
      <c r="AE3" s="9"/>
    </row>
    <row r="4" spans="1:31" x14ac:dyDescent="0.3">
      <c r="A4" s="12" t="s">
        <v>1</v>
      </c>
      <c r="B4" s="12"/>
      <c r="C4" s="12"/>
      <c r="D4" s="12"/>
      <c r="E4" s="12"/>
      <c r="F4" s="14"/>
      <c r="G4" s="14"/>
      <c r="H4" s="14"/>
      <c r="I4" s="14"/>
      <c r="J4" s="14"/>
      <c r="K4" s="14"/>
      <c r="L4" s="14"/>
      <c r="M4" s="14"/>
      <c r="N4" s="14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"/>
      <c r="AE4" s="9"/>
    </row>
    <row r="5" spans="1:31" x14ac:dyDescent="0.3">
      <c r="A5" s="12" t="s">
        <v>52</v>
      </c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9"/>
      <c r="AE5" s="9"/>
    </row>
    <row r="6" spans="1:31" x14ac:dyDescent="0.3">
      <c r="A6" s="12" t="s">
        <v>92</v>
      </c>
      <c r="B6" s="12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9"/>
      <c r="AE6" s="9"/>
    </row>
    <row r="7" spans="1:31" x14ac:dyDescent="0.3">
      <c r="A7" s="8"/>
      <c r="B7" s="8"/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3">
      <c r="A8" s="27"/>
      <c r="B8" s="155" t="s">
        <v>93</v>
      </c>
      <c r="C8" s="155"/>
      <c r="D8" s="155"/>
      <c r="E8" s="15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  <c r="U8" s="29"/>
      <c r="V8" s="29"/>
      <c r="W8" s="29"/>
      <c r="X8" s="29"/>
      <c r="Y8" s="29"/>
      <c r="Z8" s="29"/>
      <c r="AA8" s="29"/>
      <c r="AB8" s="29"/>
      <c r="AC8" s="29"/>
      <c r="AD8" s="9"/>
      <c r="AE8" s="9"/>
    </row>
    <row r="9" spans="1:31" x14ac:dyDescent="0.3">
      <c r="A9" s="27" t="s">
        <v>2</v>
      </c>
      <c r="B9" s="30"/>
      <c r="C9" s="31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11"/>
      <c r="AE9" s="11"/>
    </row>
    <row r="10" spans="1:31" ht="20.25" customHeight="1" x14ac:dyDescent="0.3">
      <c r="A10" s="175" t="s">
        <v>3</v>
      </c>
      <c r="B10" s="175" t="s">
        <v>4</v>
      </c>
      <c r="C10" s="173" t="s">
        <v>5</v>
      </c>
      <c r="D10" s="186" t="s">
        <v>6</v>
      </c>
      <c r="E10" s="168"/>
      <c r="F10" s="168"/>
      <c r="G10" s="168"/>
      <c r="H10" s="168"/>
      <c r="I10" s="168"/>
      <c r="J10" s="168"/>
      <c r="K10" s="168"/>
      <c r="L10" s="175" t="s">
        <v>7</v>
      </c>
      <c r="M10" s="168"/>
      <c r="N10" s="168"/>
      <c r="O10" s="168"/>
      <c r="P10" s="168"/>
      <c r="Q10" s="168"/>
      <c r="R10" s="168"/>
      <c r="S10" s="168"/>
      <c r="T10" s="175" t="s">
        <v>8</v>
      </c>
      <c r="U10" s="168"/>
      <c r="V10" s="168"/>
      <c r="W10" s="168"/>
      <c r="X10" s="168"/>
      <c r="Y10" s="168"/>
      <c r="Z10" s="168"/>
      <c r="AA10" s="168"/>
      <c r="AB10" s="184" t="s">
        <v>9</v>
      </c>
      <c r="AC10" s="184" t="s">
        <v>10</v>
      </c>
    </row>
    <row r="11" spans="1:31" ht="20.25" customHeight="1" x14ac:dyDescent="0.3">
      <c r="A11" s="168"/>
      <c r="B11" s="168"/>
      <c r="C11" s="174"/>
      <c r="D11" s="169" t="s">
        <v>11</v>
      </c>
      <c r="E11" s="166"/>
      <c r="F11" s="166"/>
      <c r="G11" s="166"/>
      <c r="H11" s="165" t="s">
        <v>12</v>
      </c>
      <c r="I11" s="166"/>
      <c r="J11" s="166"/>
      <c r="K11" s="166"/>
      <c r="L11" s="167" t="s">
        <v>13</v>
      </c>
      <c r="M11" s="168"/>
      <c r="N11" s="168"/>
      <c r="O11" s="168"/>
      <c r="P11" s="175" t="s">
        <v>14</v>
      </c>
      <c r="Q11" s="168"/>
      <c r="R11" s="168"/>
      <c r="S11" s="168"/>
      <c r="T11" s="167" t="s">
        <v>15</v>
      </c>
      <c r="U11" s="168"/>
      <c r="V11" s="168"/>
      <c r="W11" s="168"/>
      <c r="X11" s="175" t="s">
        <v>16</v>
      </c>
      <c r="Y11" s="168"/>
      <c r="Z11" s="168"/>
      <c r="AA11" s="168"/>
      <c r="AB11" s="185"/>
      <c r="AC11" s="185"/>
    </row>
    <row r="12" spans="1:31" x14ac:dyDescent="0.3">
      <c r="A12" s="168"/>
      <c r="B12" s="168"/>
      <c r="C12" s="174"/>
      <c r="D12" s="165" t="s">
        <v>17</v>
      </c>
      <c r="E12" s="165" t="s">
        <v>18</v>
      </c>
      <c r="F12" s="166"/>
      <c r="G12" s="165" t="s">
        <v>19</v>
      </c>
      <c r="H12" s="165" t="s">
        <v>17</v>
      </c>
      <c r="I12" s="165" t="s">
        <v>18</v>
      </c>
      <c r="J12" s="166"/>
      <c r="K12" s="165" t="s">
        <v>19</v>
      </c>
      <c r="L12" s="167" t="s">
        <v>17</v>
      </c>
      <c r="M12" s="167" t="s">
        <v>18</v>
      </c>
      <c r="N12" s="168"/>
      <c r="O12" s="167" t="s">
        <v>19</v>
      </c>
      <c r="P12" s="175" t="s">
        <v>17</v>
      </c>
      <c r="Q12" s="175" t="s">
        <v>18</v>
      </c>
      <c r="R12" s="168"/>
      <c r="S12" s="175" t="s">
        <v>19</v>
      </c>
      <c r="T12" s="167" t="s">
        <v>17</v>
      </c>
      <c r="U12" s="167" t="s">
        <v>18</v>
      </c>
      <c r="V12" s="168"/>
      <c r="W12" s="167" t="s">
        <v>19</v>
      </c>
      <c r="X12" s="175" t="s">
        <v>17</v>
      </c>
      <c r="Y12" s="175" t="s">
        <v>18</v>
      </c>
      <c r="Z12" s="168"/>
      <c r="AA12" s="175" t="s">
        <v>19</v>
      </c>
      <c r="AB12" s="185"/>
      <c r="AC12" s="185"/>
    </row>
    <row r="13" spans="1:31" ht="36" x14ac:dyDescent="0.3">
      <c r="A13" s="168"/>
      <c r="B13" s="168"/>
      <c r="C13" s="174"/>
      <c r="D13" s="166"/>
      <c r="E13" s="37" t="s">
        <v>20</v>
      </c>
      <c r="F13" s="36" t="s">
        <v>21</v>
      </c>
      <c r="G13" s="166"/>
      <c r="H13" s="166"/>
      <c r="I13" s="37" t="s">
        <v>20</v>
      </c>
      <c r="J13" s="36" t="s">
        <v>21</v>
      </c>
      <c r="K13" s="166"/>
      <c r="L13" s="168"/>
      <c r="M13" s="38" t="s">
        <v>20</v>
      </c>
      <c r="N13" s="34" t="s">
        <v>21</v>
      </c>
      <c r="O13" s="168"/>
      <c r="P13" s="168"/>
      <c r="Q13" s="32" t="s">
        <v>20</v>
      </c>
      <c r="R13" s="33" t="s">
        <v>21</v>
      </c>
      <c r="S13" s="168"/>
      <c r="T13" s="168"/>
      <c r="U13" s="38" t="s">
        <v>20</v>
      </c>
      <c r="V13" s="34" t="s">
        <v>21</v>
      </c>
      <c r="W13" s="168"/>
      <c r="X13" s="168"/>
      <c r="Y13" s="32" t="s">
        <v>20</v>
      </c>
      <c r="Z13" s="33" t="s">
        <v>21</v>
      </c>
      <c r="AA13" s="168"/>
      <c r="AB13" s="185"/>
      <c r="AC13" s="185"/>
    </row>
    <row r="14" spans="1:31" ht="49.5" customHeight="1" x14ac:dyDescent="0.3">
      <c r="A14" s="39" t="s">
        <v>22</v>
      </c>
      <c r="B14" s="176" t="s">
        <v>43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40">
        <f>SUM(AB15:AB19)</f>
        <v>135</v>
      </c>
      <c r="AC14" s="40">
        <f>SUM(AC15:AC19)</f>
        <v>5</v>
      </c>
    </row>
    <row r="15" spans="1:31" s="1" customFormat="1" ht="42" customHeight="1" x14ac:dyDescent="0.3">
      <c r="A15" s="41">
        <v>1</v>
      </c>
      <c r="B15" s="25" t="s">
        <v>25</v>
      </c>
      <c r="C15" s="42" t="s">
        <v>24</v>
      </c>
      <c r="D15" s="43"/>
      <c r="E15" s="43">
        <v>30</v>
      </c>
      <c r="F15" s="43" t="s">
        <v>84</v>
      </c>
      <c r="G15" s="43">
        <v>0</v>
      </c>
      <c r="H15" s="44"/>
      <c r="I15" s="45">
        <v>30</v>
      </c>
      <c r="J15" s="45" t="s">
        <v>84</v>
      </c>
      <c r="K15" s="45">
        <v>0</v>
      </c>
      <c r="L15" s="43"/>
      <c r="M15" s="43"/>
      <c r="N15" s="43"/>
      <c r="O15" s="43"/>
      <c r="P15" s="44"/>
      <c r="Q15" s="44"/>
      <c r="R15" s="44"/>
      <c r="S15" s="44"/>
      <c r="T15" s="43"/>
      <c r="U15" s="43"/>
      <c r="V15" s="43"/>
      <c r="W15" s="43"/>
      <c r="X15" s="44"/>
      <c r="Y15" s="44"/>
      <c r="Z15" s="44"/>
      <c r="AA15" s="44"/>
      <c r="AB15" s="43">
        <f>SUM(D15:E15,H15,I15,L15,M15,P15,Q15,T15,U15,X15,Y15)</f>
        <v>60</v>
      </c>
      <c r="AC15" s="43">
        <f>SUM(G15,K14,O15,S15,W15,AA15,)</f>
        <v>0</v>
      </c>
    </row>
    <row r="16" spans="1:31" ht="45" customHeight="1" x14ac:dyDescent="0.3">
      <c r="A16" s="41">
        <v>2</v>
      </c>
      <c r="B16" s="25" t="s">
        <v>23</v>
      </c>
      <c r="C16" s="46" t="s">
        <v>24</v>
      </c>
      <c r="D16" s="47">
        <v>15</v>
      </c>
      <c r="E16" s="47"/>
      <c r="F16" s="47"/>
      <c r="G16" s="47">
        <v>1</v>
      </c>
      <c r="H16" s="45"/>
      <c r="I16" s="48"/>
      <c r="J16" s="48"/>
      <c r="K16" s="48"/>
      <c r="L16" s="47"/>
      <c r="M16" s="47"/>
      <c r="N16" s="47"/>
      <c r="O16" s="47"/>
      <c r="P16" s="45"/>
      <c r="Q16" s="45"/>
      <c r="R16" s="45"/>
      <c r="S16" s="45"/>
      <c r="T16" s="47"/>
      <c r="U16" s="47"/>
      <c r="V16" s="47"/>
      <c r="W16" s="47"/>
      <c r="X16" s="45"/>
      <c r="Y16" s="45"/>
      <c r="Z16" s="45"/>
      <c r="AA16" s="45"/>
      <c r="AB16" s="43">
        <f>SUM(D16:E16,H16,I16,L16,M16,P16,Q16,T16,U16,X16,Y16)</f>
        <v>15</v>
      </c>
      <c r="AC16" s="43">
        <f>SUM(G16,K15,O16,S16,W16,AA16,)</f>
        <v>1</v>
      </c>
    </row>
    <row r="17" spans="1:30" ht="45" customHeight="1" x14ac:dyDescent="0.3">
      <c r="A17" s="41">
        <v>3</v>
      </c>
      <c r="B17" s="26" t="s">
        <v>27</v>
      </c>
      <c r="C17" s="46" t="s">
        <v>24</v>
      </c>
      <c r="D17" s="47"/>
      <c r="E17" s="47"/>
      <c r="F17" s="47"/>
      <c r="G17" s="47"/>
      <c r="H17" s="45">
        <v>5</v>
      </c>
      <c r="I17" s="45">
        <v>10</v>
      </c>
      <c r="J17" s="45" t="s">
        <v>28</v>
      </c>
      <c r="K17" s="45">
        <v>1</v>
      </c>
      <c r="L17" s="47"/>
      <c r="M17" s="47"/>
      <c r="N17" s="47"/>
      <c r="O17" s="47"/>
      <c r="P17" s="45"/>
      <c r="Q17" s="45"/>
      <c r="R17" s="45"/>
      <c r="S17" s="45"/>
      <c r="T17" s="47"/>
      <c r="U17" s="47"/>
      <c r="V17" s="47"/>
      <c r="W17" s="47"/>
      <c r="X17" s="45"/>
      <c r="Y17" s="45"/>
      <c r="Z17" s="45"/>
      <c r="AA17" s="45"/>
      <c r="AB17" s="43">
        <f>SUM(D17:E17,H17,I17,L17,M17,P17,Q17,T17,U17,X17,Y17)</f>
        <v>15</v>
      </c>
      <c r="AC17" s="43">
        <f>SUM(G17,K17,O17,S17,W17,AA17,)</f>
        <v>1</v>
      </c>
    </row>
    <row r="18" spans="1:30" ht="45" customHeight="1" x14ac:dyDescent="0.3">
      <c r="A18" s="41">
        <v>4</v>
      </c>
      <c r="B18" s="25" t="s">
        <v>46</v>
      </c>
      <c r="C18" s="42" t="s">
        <v>24</v>
      </c>
      <c r="D18" s="47"/>
      <c r="E18" s="47"/>
      <c r="F18" s="47"/>
      <c r="G18" s="47"/>
      <c r="H18" s="45"/>
      <c r="I18" s="45">
        <v>30</v>
      </c>
      <c r="J18" s="45" t="s">
        <v>28</v>
      </c>
      <c r="K18" s="45">
        <v>2</v>
      </c>
      <c r="L18" s="47"/>
      <c r="M18" s="47"/>
      <c r="N18" s="47"/>
      <c r="O18" s="47"/>
      <c r="P18" s="45"/>
      <c r="Q18" s="45"/>
      <c r="R18" s="45"/>
      <c r="S18" s="45"/>
      <c r="T18" s="47"/>
      <c r="U18" s="47"/>
      <c r="V18" s="47"/>
      <c r="W18" s="47"/>
      <c r="X18" s="45"/>
      <c r="Y18" s="45"/>
      <c r="Z18" s="45"/>
      <c r="AA18" s="45"/>
      <c r="AB18" s="43">
        <f>SUM(D18,H18,I18,L18,M18,P18,Q18,T18,U18,X18,Y18)</f>
        <v>30</v>
      </c>
      <c r="AC18" s="43">
        <f t="shared" ref="AC18" si="0">SUM(G18,K18,O18,S18,W18,AA18,)</f>
        <v>2</v>
      </c>
    </row>
    <row r="19" spans="1:30" ht="45" customHeight="1" x14ac:dyDescent="0.3">
      <c r="A19" s="41">
        <v>5</v>
      </c>
      <c r="B19" s="25" t="s">
        <v>47</v>
      </c>
      <c r="C19" s="42" t="s">
        <v>24</v>
      </c>
      <c r="D19" s="47">
        <v>15</v>
      </c>
      <c r="E19" s="47"/>
      <c r="F19" s="47"/>
      <c r="G19" s="47">
        <v>1</v>
      </c>
      <c r="H19" s="48"/>
      <c r="I19" s="48"/>
      <c r="J19" s="48"/>
      <c r="K19" s="48"/>
      <c r="L19" s="47"/>
      <c r="M19" s="47"/>
      <c r="N19" s="47"/>
      <c r="O19" s="47"/>
      <c r="P19" s="45"/>
      <c r="Q19" s="45"/>
      <c r="R19" s="45"/>
      <c r="S19" s="45"/>
      <c r="T19" s="47"/>
      <c r="U19" s="47"/>
      <c r="V19" s="47"/>
      <c r="W19" s="47"/>
      <c r="X19" s="45"/>
      <c r="Y19" s="48"/>
      <c r="Z19" s="48"/>
      <c r="AA19" s="48"/>
      <c r="AB19" s="43">
        <f>SUM(D19,H19,I19,L19,M19,P19,Q19,T19,U19,X19,Y19)</f>
        <v>15</v>
      </c>
      <c r="AC19" s="43">
        <f>SUM(G19,K19,O19,S19,W19,AA19,)</f>
        <v>1</v>
      </c>
    </row>
    <row r="20" spans="1:30" ht="45" customHeight="1" x14ac:dyDescent="0.3">
      <c r="A20" s="49" t="s">
        <v>29</v>
      </c>
      <c r="B20" s="158" t="s">
        <v>48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60"/>
      <c r="AB20" s="50">
        <f>SUM(AB21:AB22)</f>
        <v>1155</v>
      </c>
      <c r="AC20" s="50">
        <f>SUM(AC21:AC22)</f>
        <v>81</v>
      </c>
    </row>
    <row r="21" spans="1:30" ht="45" customHeight="1" x14ac:dyDescent="0.3">
      <c r="A21" s="51">
        <v>1</v>
      </c>
      <c r="B21" s="23" t="s">
        <v>53</v>
      </c>
      <c r="C21" s="5" t="s">
        <v>70</v>
      </c>
      <c r="D21" s="52"/>
      <c r="E21" s="52">
        <v>135</v>
      </c>
      <c r="F21" s="52" t="s">
        <v>32</v>
      </c>
      <c r="G21" s="52">
        <v>10</v>
      </c>
      <c r="H21" s="53"/>
      <c r="I21" s="53">
        <v>135</v>
      </c>
      <c r="J21" s="54" t="s">
        <v>32</v>
      </c>
      <c r="K21" s="53">
        <v>10</v>
      </c>
      <c r="L21" s="52"/>
      <c r="M21" s="52">
        <v>135</v>
      </c>
      <c r="N21" s="52" t="s">
        <v>32</v>
      </c>
      <c r="O21" s="52">
        <v>9</v>
      </c>
      <c r="P21" s="53"/>
      <c r="Q21" s="53">
        <v>105</v>
      </c>
      <c r="R21" s="54" t="s">
        <v>32</v>
      </c>
      <c r="S21" s="53">
        <v>6</v>
      </c>
      <c r="T21" s="52"/>
      <c r="U21" s="52">
        <v>45</v>
      </c>
      <c r="V21" s="52" t="s">
        <v>32</v>
      </c>
      <c r="W21" s="52">
        <v>3</v>
      </c>
      <c r="X21" s="53"/>
      <c r="Y21" s="53">
        <v>30</v>
      </c>
      <c r="Z21" s="54" t="s">
        <v>32</v>
      </c>
      <c r="AA21" s="53">
        <v>2</v>
      </c>
      <c r="AB21" s="43">
        <f>SUM(D21:E21,H21:I21,L21:M21,P21:Q21,T21:U21,X21:Y21)</f>
        <v>585</v>
      </c>
      <c r="AC21" s="43">
        <f>SUM(G21,K21,O21,S21,W21,AA21)</f>
        <v>40</v>
      </c>
      <c r="AD21" s="3"/>
    </row>
    <row r="22" spans="1:30" ht="45" customHeight="1" x14ac:dyDescent="0.3">
      <c r="A22" s="55">
        <v>2</v>
      </c>
      <c r="B22" s="24" t="s">
        <v>65</v>
      </c>
      <c r="C22" s="6" t="s">
        <v>70</v>
      </c>
      <c r="D22" s="56"/>
      <c r="E22" s="56">
        <v>135</v>
      </c>
      <c r="F22" s="56" t="s">
        <v>32</v>
      </c>
      <c r="G22" s="56">
        <v>11</v>
      </c>
      <c r="H22" s="57"/>
      <c r="I22" s="57">
        <v>135</v>
      </c>
      <c r="J22" s="58" t="s">
        <v>32</v>
      </c>
      <c r="K22" s="57">
        <v>11</v>
      </c>
      <c r="L22" s="56"/>
      <c r="M22" s="56">
        <v>135</v>
      </c>
      <c r="N22" s="56" t="s">
        <v>32</v>
      </c>
      <c r="O22" s="56">
        <v>9</v>
      </c>
      <c r="P22" s="57"/>
      <c r="Q22" s="57">
        <v>90</v>
      </c>
      <c r="R22" s="58" t="s">
        <v>32</v>
      </c>
      <c r="S22" s="57">
        <v>5</v>
      </c>
      <c r="T22" s="56"/>
      <c r="U22" s="56">
        <v>45</v>
      </c>
      <c r="V22" s="56" t="s">
        <v>32</v>
      </c>
      <c r="W22" s="56">
        <v>3</v>
      </c>
      <c r="X22" s="57"/>
      <c r="Y22" s="57">
        <v>30</v>
      </c>
      <c r="Z22" s="58" t="s">
        <v>32</v>
      </c>
      <c r="AA22" s="57">
        <v>2</v>
      </c>
      <c r="AB22" s="43">
        <f>SUM(D22:E22,H22:I22,L22:M22,P22:Q22,T22:U22,X22:Y22)</f>
        <v>570</v>
      </c>
      <c r="AC22" s="43">
        <f>SUM(G22,K22,O22,S22,W22,AA22)</f>
        <v>41</v>
      </c>
      <c r="AD22" s="3"/>
    </row>
    <row r="23" spans="1:30" ht="45" customHeight="1" x14ac:dyDescent="0.3">
      <c r="A23" s="59" t="s">
        <v>31</v>
      </c>
      <c r="B23" s="161" t="s">
        <v>44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60">
        <f>SUM(AB24:AB35)</f>
        <v>420</v>
      </c>
      <c r="AC23" s="60">
        <f>SUM(AC24:AC35)</f>
        <v>39</v>
      </c>
      <c r="AD23" s="3"/>
    </row>
    <row r="24" spans="1:30" ht="45" customHeight="1" x14ac:dyDescent="0.3">
      <c r="A24" s="41">
        <v>1</v>
      </c>
      <c r="B24" s="15" t="s">
        <v>54</v>
      </c>
      <c r="C24" s="61" t="s">
        <v>24</v>
      </c>
      <c r="D24" s="62"/>
      <c r="E24" s="62"/>
      <c r="F24" s="62"/>
      <c r="G24" s="62"/>
      <c r="H24" s="63"/>
      <c r="I24" s="63"/>
      <c r="J24" s="63"/>
      <c r="K24" s="63"/>
      <c r="L24" s="64"/>
      <c r="M24" s="64"/>
      <c r="N24" s="64"/>
      <c r="O24" s="64"/>
      <c r="P24" s="63"/>
      <c r="Q24" s="63">
        <v>15</v>
      </c>
      <c r="R24" s="63" t="s">
        <v>32</v>
      </c>
      <c r="S24" s="63">
        <v>1</v>
      </c>
      <c r="T24" s="64"/>
      <c r="U24" s="64"/>
      <c r="V24" s="64"/>
      <c r="W24" s="64"/>
      <c r="X24" s="63"/>
      <c r="Y24" s="63"/>
      <c r="Z24" s="63"/>
      <c r="AA24" s="63"/>
      <c r="AB24" s="43">
        <f>SUM(D24:E24,H24:I24,L24:M24,P24:Q24,T24:U24,X24:Y24)</f>
        <v>15</v>
      </c>
      <c r="AC24" s="43">
        <f>SUM(G24,K24,S24,O24,W24,AA24)</f>
        <v>1</v>
      </c>
      <c r="AD24" s="3"/>
    </row>
    <row r="25" spans="1:30" ht="45" customHeight="1" x14ac:dyDescent="0.3">
      <c r="A25" s="41">
        <v>2</v>
      </c>
      <c r="B25" s="16" t="s">
        <v>66</v>
      </c>
      <c r="C25" s="65" t="s">
        <v>24</v>
      </c>
      <c r="D25" s="66"/>
      <c r="E25" s="66"/>
      <c r="F25" s="66"/>
      <c r="G25" s="66"/>
      <c r="H25" s="67"/>
      <c r="I25" s="67"/>
      <c r="J25" s="67"/>
      <c r="K25" s="67"/>
      <c r="L25" s="64"/>
      <c r="M25" s="64"/>
      <c r="N25" s="64"/>
      <c r="O25" s="64"/>
      <c r="P25" s="63"/>
      <c r="Q25" s="63">
        <v>15</v>
      </c>
      <c r="R25" s="63" t="s">
        <v>32</v>
      </c>
      <c r="S25" s="63">
        <v>1</v>
      </c>
      <c r="T25" s="64"/>
      <c r="U25" s="64"/>
      <c r="V25" s="64"/>
      <c r="W25" s="64"/>
      <c r="X25" s="63"/>
      <c r="Y25" s="63"/>
      <c r="Z25" s="63"/>
      <c r="AA25" s="63"/>
      <c r="AB25" s="43">
        <f t="shared" ref="AB25:AB35" si="1">SUM(D25:E25,H25:I25,L25:M25,P25:Q25,T25:U25,X25:Y25)</f>
        <v>15</v>
      </c>
      <c r="AC25" s="43">
        <f t="shared" ref="AC25:AC35" si="2">SUM(G25,K25,S25,O25,W25,AA25)</f>
        <v>1</v>
      </c>
      <c r="AD25" s="3"/>
    </row>
    <row r="26" spans="1:30" ht="45" customHeight="1" x14ac:dyDescent="0.3">
      <c r="A26" s="41">
        <v>3</v>
      </c>
      <c r="B26" s="17" t="s">
        <v>30</v>
      </c>
      <c r="C26" s="70" t="s">
        <v>41</v>
      </c>
      <c r="D26" s="71"/>
      <c r="E26" s="71">
        <v>30</v>
      </c>
      <c r="F26" s="71" t="s">
        <v>32</v>
      </c>
      <c r="G26" s="71">
        <v>2</v>
      </c>
      <c r="H26" s="69"/>
      <c r="I26" s="72">
        <v>30</v>
      </c>
      <c r="J26" s="69" t="s">
        <v>32</v>
      </c>
      <c r="K26" s="69">
        <v>2</v>
      </c>
      <c r="L26" s="64"/>
      <c r="M26" s="64"/>
      <c r="N26" s="64"/>
      <c r="O26" s="64"/>
      <c r="P26" s="63"/>
      <c r="Q26" s="63"/>
      <c r="R26" s="63"/>
      <c r="S26" s="63"/>
      <c r="T26" s="64"/>
      <c r="U26" s="64"/>
      <c r="V26" s="64"/>
      <c r="W26" s="64"/>
      <c r="X26" s="63"/>
      <c r="Y26" s="63"/>
      <c r="Z26" s="63"/>
      <c r="AA26" s="63"/>
      <c r="AB26" s="43">
        <f t="shared" si="1"/>
        <v>60</v>
      </c>
      <c r="AC26" s="43">
        <f t="shared" si="2"/>
        <v>4</v>
      </c>
      <c r="AD26" s="3"/>
    </row>
    <row r="27" spans="1:30" ht="45" customHeight="1" x14ac:dyDescent="0.3">
      <c r="A27" s="74">
        <v>4</v>
      </c>
      <c r="B27" s="18" t="s">
        <v>56</v>
      </c>
      <c r="C27" s="75" t="s">
        <v>24</v>
      </c>
      <c r="D27" s="76"/>
      <c r="E27" s="76"/>
      <c r="F27" s="76"/>
      <c r="G27" s="76"/>
      <c r="H27" s="48"/>
      <c r="I27" s="48"/>
      <c r="J27" s="48"/>
      <c r="K27" s="48"/>
      <c r="L27" s="76"/>
      <c r="M27" s="76"/>
      <c r="N27" s="76"/>
      <c r="O27" s="76"/>
      <c r="P27" s="48"/>
      <c r="Q27" s="48">
        <v>45</v>
      </c>
      <c r="R27" s="48" t="s">
        <v>32</v>
      </c>
      <c r="S27" s="48">
        <v>2</v>
      </c>
      <c r="T27" s="76"/>
      <c r="U27" s="76"/>
      <c r="V27" s="76"/>
      <c r="W27" s="76"/>
      <c r="X27" s="48"/>
      <c r="Y27" s="48"/>
      <c r="Z27" s="48"/>
      <c r="AA27" s="48"/>
      <c r="AB27" s="43">
        <f t="shared" si="1"/>
        <v>45</v>
      </c>
      <c r="AC27" s="43">
        <f t="shared" si="2"/>
        <v>2</v>
      </c>
      <c r="AD27" s="3"/>
    </row>
    <row r="28" spans="1:30" ht="45" customHeight="1" x14ac:dyDescent="0.3">
      <c r="A28" s="74">
        <v>5</v>
      </c>
      <c r="B28" s="141" t="s">
        <v>99</v>
      </c>
      <c r="C28" s="75" t="s">
        <v>24</v>
      </c>
      <c r="D28" s="76"/>
      <c r="E28" s="76"/>
      <c r="F28" s="76"/>
      <c r="G28" s="76"/>
      <c r="H28" s="48"/>
      <c r="I28" s="48"/>
      <c r="J28" s="48"/>
      <c r="K28" s="48"/>
      <c r="L28" s="76"/>
      <c r="M28" s="76">
        <v>30</v>
      </c>
      <c r="N28" s="76" t="s">
        <v>32</v>
      </c>
      <c r="O28" s="76">
        <v>1</v>
      </c>
      <c r="P28" s="48"/>
      <c r="Q28" s="48">
        <v>15</v>
      </c>
      <c r="R28" s="48" t="s">
        <v>32</v>
      </c>
      <c r="S28" s="48">
        <v>1</v>
      </c>
      <c r="T28" s="76"/>
      <c r="U28" s="76"/>
      <c r="V28" s="76"/>
      <c r="W28" s="76"/>
      <c r="X28" s="48"/>
      <c r="Y28" s="48"/>
      <c r="Z28" s="48"/>
      <c r="AA28" s="48"/>
      <c r="AB28" s="43">
        <f t="shared" si="1"/>
        <v>45</v>
      </c>
      <c r="AC28" s="43">
        <f t="shared" si="2"/>
        <v>2</v>
      </c>
      <c r="AD28" s="3"/>
    </row>
    <row r="29" spans="1:30" ht="45" customHeight="1" x14ac:dyDescent="0.3">
      <c r="A29" s="74">
        <v>6</v>
      </c>
      <c r="B29" s="19" t="s">
        <v>87</v>
      </c>
      <c r="C29" s="75" t="s">
        <v>24</v>
      </c>
      <c r="D29" s="76"/>
      <c r="E29" s="76"/>
      <c r="F29" s="76"/>
      <c r="G29" s="76"/>
      <c r="H29" s="48"/>
      <c r="I29" s="48"/>
      <c r="J29" s="48"/>
      <c r="K29" s="48"/>
      <c r="L29" s="76"/>
      <c r="M29" s="77">
        <v>30</v>
      </c>
      <c r="N29" s="76" t="s">
        <v>32</v>
      </c>
      <c r="O29" s="76">
        <v>2</v>
      </c>
      <c r="P29" s="48"/>
      <c r="Q29" s="48"/>
      <c r="R29" s="48"/>
      <c r="S29" s="48"/>
      <c r="T29" s="76"/>
      <c r="U29" s="76"/>
      <c r="V29" s="76"/>
      <c r="W29" s="76"/>
      <c r="X29" s="48"/>
      <c r="Y29" s="48"/>
      <c r="Z29" s="48"/>
      <c r="AA29" s="48"/>
      <c r="AB29" s="43">
        <f t="shared" si="1"/>
        <v>30</v>
      </c>
      <c r="AC29" s="43">
        <f t="shared" si="2"/>
        <v>2</v>
      </c>
      <c r="AD29" s="3"/>
    </row>
    <row r="30" spans="1:30" ht="45" customHeight="1" x14ac:dyDescent="0.3">
      <c r="A30" s="78">
        <v>7</v>
      </c>
      <c r="B30" s="20" t="s">
        <v>88</v>
      </c>
      <c r="C30" s="79" t="s">
        <v>24</v>
      </c>
      <c r="D30" s="80"/>
      <c r="E30" s="80"/>
      <c r="F30" s="80"/>
      <c r="G30" s="68"/>
      <c r="H30" s="81"/>
      <c r="I30" s="81"/>
      <c r="J30" s="69"/>
      <c r="K30" s="69"/>
      <c r="L30" s="68"/>
      <c r="M30" s="76">
        <v>15</v>
      </c>
      <c r="N30" s="68" t="s">
        <v>32</v>
      </c>
      <c r="O30" s="68">
        <v>1</v>
      </c>
      <c r="P30" s="69"/>
      <c r="Q30" s="69">
        <v>30</v>
      </c>
      <c r="R30" s="69" t="s">
        <v>32</v>
      </c>
      <c r="S30" s="69">
        <v>1</v>
      </c>
      <c r="T30" s="68"/>
      <c r="U30" s="68"/>
      <c r="V30" s="68"/>
      <c r="W30" s="68"/>
      <c r="X30" s="69"/>
      <c r="Y30" s="69"/>
      <c r="Z30" s="82"/>
      <c r="AA30" s="69"/>
      <c r="AB30" s="43">
        <f t="shared" si="1"/>
        <v>45</v>
      </c>
      <c r="AC30" s="43">
        <f t="shared" si="2"/>
        <v>2</v>
      </c>
      <c r="AD30" s="3"/>
    </row>
    <row r="31" spans="1:30" ht="45" customHeight="1" x14ac:dyDescent="0.3">
      <c r="A31" s="83">
        <v>8</v>
      </c>
      <c r="B31" s="17" t="s">
        <v>33</v>
      </c>
      <c r="C31" s="84" t="s">
        <v>24</v>
      </c>
      <c r="D31" s="80"/>
      <c r="E31" s="80"/>
      <c r="F31" s="80"/>
      <c r="G31" s="68"/>
      <c r="H31" s="69"/>
      <c r="I31" s="69"/>
      <c r="J31" s="69"/>
      <c r="K31" s="69"/>
      <c r="L31" s="71"/>
      <c r="M31" s="71"/>
      <c r="N31" s="71"/>
      <c r="O31" s="71"/>
      <c r="P31" s="53"/>
      <c r="Q31" s="53"/>
      <c r="R31" s="53"/>
      <c r="S31" s="53"/>
      <c r="T31" s="71"/>
      <c r="U31" s="71">
        <v>30</v>
      </c>
      <c r="V31" s="71" t="s">
        <v>34</v>
      </c>
      <c r="W31" s="71">
        <v>6</v>
      </c>
      <c r="X31" s="53"/>
      <c r="Y31" s="53">
        <v>30</v>
      </c>
      <c r="Z31" s="53" t="s">
        <v>34</v>
      </c>
      <c r="AA31" s="53">
        <v>12</v>
      </c>
      <c r="AB31" s="43">
        <f t="shared" si="1"/>
        <v>60</v>
      </c>
      <c r="AC31" s="43">
        <f t="shared" si="2"/>
        <v>18</v>
      </c>
      <c r="AD31" s="3"/>
    </row>
    <row r="32" spans="1:30" ht="45" customHeight="1" x14ac:dyDescent="0.3">
      <c r="A32" s="41">
        <v>9</v>
      </c>
      <c r="B32" s="21" t="s">
        <v>89</v>
      </c>
      <c r="C32" s="85" t="s">
        <v>24</v>
      </c>
      <c r="D32" s="86"/>
      <c r="E32" s="86"/>
      <c r="F32" s="86"/>
      <c r="G32" s="86"/>
      <c r="H32" s="87"/>
      <c r="I32" s="88"/>
      <c r="J32" s="88"/>
      <c r="K32" s="88"/>
      <c r="L32" s="89"/>
      <c r="M32" s="90"/>
      <c r="N32" s="89"/>
      <c r="O32" s="89"/>
      <c r="P32" s="88"/>
      <c r="Q32" s="88"/>
      <c r="R32" s="58"/>
      <c r="S32" s="88"/>
      <c r="T32" s="73"/>
      <c r="U32" s="73">
        <v>30</v>
      </c>
      <c r="V32" s="73" t="s">
        <v>32</v>
      </c>
      <c r="W32" s="73">
        <v>2</v>
      </c>
      <c r="X32" s="91"/>
      <c r="Y32" s="46"/>
      <c r="Z32" s="46"/>
      <c r="AA32" s="46"/>
      <c r="AB32" s="43">
        <f t="shared" si="1"/>
        <v>30</v>
      </c>
      <c r="AC32" s="43">
        <f t="shared" si="2"/>
        <v>2</v>
      </c>
      <c r="AD32" s="3"/>
    </row>
    <row r="33" spans="1:30" ht="45" customHeight="1" x14ac:dyDescent="0.3">
      <c r="A33" s="92">
        <v>10</v>
      </c>
      <c r="B33" s="139" t="s">
        <v>55</v>
      </c>
      <c r="C33" s="93" t="s">
        <v>41</v>
      </c>
      <c r="D33" s="71">
        <v>30</v>
      </c>
      <c r="E33" s="71"/>
      <c r="F33" s="71"/>
      <c r="G33" s="71">
        <v>2</v>
      </c>
      <c r="H33" s="94"/>
      <c r="I33" s="95"/>
      <c r="J33" s="95"/>
      <c r="K33" s="95"/>
      <c r="L33" s="96"/>
      <c r="M33" s="96"/>
      <c r="N33" s="96"/>
      <c r="O33" s="96"/>
      <c r="P33" s="95"/>
      <c r="Q33" s="95"/>
      <c r="R33" s="95"/>
      <c r="S33" s="95"/>
      <c r="T33" s="96"/>
      <c r="U33" s="96"/>
      <c r="V33" s="96"/>
      <c r="W33" s="96"/>
      <c r="X33" s="95"/>
      <c r="Y33" s="48"/>
      <c r="Z33" s="48"/>
      <c r="AA33" s="48"/>
      <c r="AB33" s="43">
        <f t="shared" si="1"/>
        <v>30</v>
      </c>
      <c r="AC33" s="43">
        <f t="shared" si="2"/>
        <v>2</v>
      </c>
      <c r="AD33" s="3"/>
    </row>
    <row r="34" spans="1:30" ht="45" customHeight="1" x14ac:dyDescent="0.3">
      <c r="A34" s="78">
        <v>11</v>
      </c>
      <c r="B34" s="140" t="s">
        <v>67</v>
      </c>
      <c r="C34" s="97" t="s">
        <v>51</v>
      </c>
      <c r="D34" s="73"/>
      <c r="E34" s="73"/>
      <c r="F34" s="73"/>
      <c r="G34" s="73"/>
      <c r="H34" s="98">
        <v>30</v>
      </c>
      <c r="I34" s="99"/>
      <c r="J34" s="99"/>
      <c r="K34" s="99">
        <v>2</v>
      </c>
      <c r="L34" s="100"/>
      <c r="M34" s="100"/>
      <c r="N34" s="100"/>
      <c r="O34" s="100"/>
      <c r="P34" s="99"/>
      <c r="Q34" s="99"/>
      <c r="R34" s="99"/>
      <c r="S34" s="99"/>
      <c r="T34" s="100"/>
      <c r="U34" s="100"/>
      <c r="V34" s="100"/>
      <c r="W34" s="100"/>
      <c r="X34" s="99"/>
      <c r="Y34" s="101"/>
      <c r="Z34" s="101"/>
      <c r="AA34" s="101"/>
      <c r="AB34" s="43">
        <f t="shared" si="1"/>
        <v>30</v>
      </c>
      <c r="AC34" s="43">
        <f t="shared" si="2"/>
        <v>2</v>
      </c>
      <c r="AD34" s="3"/>
    </row>
    <row r="35" spans="1:30" ht="45" customHeight="1" x14ac:dyDescent="0.3">
      <c r="A35" s="41">
        <v>12</v>
      </c>
      <c r="B35" s="22" t="s">
        <v>57</v>
      </c>
      <c r="C35" s="102" t="s">
        <v>24</v>
      </c>
      <c r="D35" s="96"/>
      <c r="E35" s="96"/>
      <c r="F35" s="96"/>
      <c r="G35" s="96"/>
      <c r="H35" s="95"/>
      <c r="I35" s="95"/>
      <c r="J35" s="95"/>
      <c r="K35" s="95"/>
      <c r="L35" s="96"/>
      <c r="M35" s="96"/>
      <c r="N35" s="96"/>
      <c r="O35" s="96"/>
      <c r="P35" s="95"/>
      <c r="Q35" s="95"/>
      <c r="R35" s="95"/>
      <c r="S35" s="95"/>
      <c r="T35" s="96">
        <v>15</v>
      </c>
      <c r="U35" s="96"/>
      <c r="V35" s="96"/>
      <c r="W35" s="96">
        <v>1</v>
      </c>
      <c r="X35" s="95"/>
      <c r="Y35" s="48"/>
      <c r="Z35" s="48"/>
      <c r="AA35" s="48"/>
      <c r="AB35" s="43">
        <f t="shared" si="1"/>
        <v>15</v>
      </c>
      <c r="AC35" s="43">
        <f t="shared" si="2"/>
        <v>1</v>
      </c>
      <c r="AD35" s="3"/>
    </row>
    <row r="36" spans="1:30" ht="45" customHeight="1" x14ac:dyDescent="0.3">
      <c r="A36" s="103" t="s">
        <v>35</v>
      </c>
      <c r="B36" s="162" t="s">
        <v>49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4"/>
      <c r="AD36" s="3"/>
    </row>
    <row r="37" spans="1:30" ht="45" customHeight="1" x14ac:dyDescent="0.3">
      <c r="A37" s="104" t="s">
        <v>36</v>
      </c>
      <c r="B37" s="177" t="s">
        <v>58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9"/>
      <c r="AB37" s="105">
        <f>SUM(AB38:AB46)</f>
        <v>250</v>
      </c>
      <c r="AC37" s="105">
        <f>SUM(AC38:AC46)</f>
        <v>17</v>
      </c>
      <c r="AD37" s="3"/>
    </row>
    <row r="38" spans="1:30" ht="45" customHeight="1" x14ac:dyDescent="0.3">
      <c r="A38" s="106">
        <v>1</v>
      </c>
      <c r="B38" s="7" t="s">
        <v>60</v>
      </c>
      <c r="C38" s="107" t="s">
        <v>24</v>
      </c>
      <c r="D38" s="96"/>
      <c r="E38" s="96"/>
      <c r="F38" s="96"/>
      <c r="G38" s="96"/>
      <c r="H38" s="95"/>
      <c r="I38" s="95"/>
      <c r="J38" s="95"/>
      <c r="K38" s="95"/>
      <c r="L38" s="96"/>
      <c r="M38" s="96"/>
      <c r="N38" s="96"/>
      <c r="O38" s="96"/>
      <c r="P38" s="95">
        <v>10</v>
      </c>
      <c r="Q38" s="95"/>
      <c r="R38" s="95"/>
      <c r="S38" s="95">
        <v>1</v>
      </c>
      <c r="T38" s="96"/>
      <c r="U38" s="96"/>
      <c r="V38" s="96"/>
      <c r="W38" s="96"/>
      <c r="X38" s="95"/>
      <c r="Y38" s="95"/>
      <c r="Z38" s="95"/>
      <c r="AA38" s="95"/>
      <c r="AB38" s="43">
        <f>SUM(D38:E38,H38:I38,L38:M38,P38:Q38,T38:U38,X38:Y38)</f>
        <v>10</v>
      </c>
      <c r="AC38" s="43">
        <f>SUM(G38,K38,O38,S38,W38,AA38)</f>
        <v>1</v>
      </c>
      <c r="AD38" s="3"/>
    </row>
    <row r="39" spans="1:30" ht="45" customHeight="1" x14ac:dyDescent="0.3">
      <c r="A39" s="106">
        <v>2</v>
      </c>
      <c r="B39" s="7" t="s">
        <v>62</v>
      </c>
      <c r="C39" s="94" t="s">
        <v>24</v>
      </c>
      <c r="D39" s="96"/>
      <c r="E39" s="96"/>
      <c r="F39" s="96"/>
      <c r="G39" s="96"/>
      <c r="H39" s="95"/>
      <c r="I39" s="95"/>
      <c r="J39" s="95"/>
      <c r="K39" s="95"/>
      <c r="L39" s="96"/>
      <c r="M39" s="108"/>
      <c r="N39" s="108"/>
      <c r="O39" s="108"/>
      <c r="P39" s="109"/>
      <c r="Q39" s="109"/>
      <c r="R39" s="109"/>
      <c r="S39" s="109"/>
      <c r="T39" s="108"/>
      <c r="U39" s="108">
        <v>30</v>
      </c>
      <c r="V39" s="108" t="s">
        <v>32</v>
      </c>
      <c r="W39" s="108">
        <v>2</v>
      </c>
      <c r="X39" s="95"/>
      <c r="Y39" s="95"/>
      <c r="Z39" s="95"/>
      <c r="AA39" s="95"/>
      <c r="AB39" s="43">
        <f t="shared" ref="AB39" si="3">SUM(D39:E39,H39:I39,L39:M39,P39:Q39,T39:U39,X39:Y39)</f>
        <v>30</v>
      </c>
      <c r="AC39" s="43">
        <f t="shared" ref="AC39:AC46" si="4">SUM(G39,K39,O39,S39,W39,AA39)</f>
        <v>2</v>
      </c>
      <c r="AD39" s="3"/>
    </row>
    <row r="40" spans="1:30" ht="45" customHeight="1" x14ac:dyDescent="0.3">
      <c r="A40" s="106">
        <v>3</v>
      </c>
      <c r="B40" s="7" t="s">
        <v>94</v>
      </c>
      <c r="C40" s="94" t="s">
        <v>24</v>
      </c>
      <c r="D40" s="96"/>
      <c r="E40" s="96"/>
      <c r="F40" s="96"/>
      <c r="G40" s="96"/>
      <c r="H40" s="95"/>
      <c r="I40" s="95"/>
      <c r="J40" s="95"/>
      <c r="K40" s="95"/>
      <c r="L40" s="96"/>
      <c r="M40" s="108"/>
      <c r="N40" s="108"/>
      <c r="O40" s="108"/>
      <c r="P40" s="109"/>
      <c r="Q40" s="109"/>
      <c r="R40" s="109"/>
      <c r="S40" s="109"/>
      <c r="T40" s="108"/>
      <c r="U40" s="108"/>
      <c r="V40" s="108"/>
      <c r="W40" s="108"/>
      <c r="X40" s="95"/>
      <c r="Y40" s="95">
        <v>15</v>
      </c>
      <c r="Z40" s="95" t="s">
        <v>32</v>
      </c>
      <c r="AA40" s="95">
        <v>1</v>
      </c>
      <c r="AB40" s="43">
        <f t="shared" ref="AB40:AB44" si="5">SUM(D40:E40,H40:I40,L40:M40,P40:Q40,T40:U40,X40:Y40)</f>
        <v>15</v>
      </c>
      <c r="AC40" s="43">
        <f t="shared" si="4"/>
        <v>1</v>
      </c>
      <c r="AD40" s="3"/>
    </row>
    <row r="41" spans="1:30" ht="45" customHeight="1" x14ac:dyDescent="0.3">
      <c r="A41" s="106">
        <v>4</v>
      </c>
      <c r="B41" s="7" t="s">
        <v>63</v>
      </c>
      <c r="C41" s="94" t="s">
        <v>80</v>
      </c>
      <c r="D41" s="96"/>
      <c r="E41" s="96"/>
      <c r="F41" s="96"/>
      <c r="G41" s="96"/>
      <c r="H41" s="95"/>
      <c r="I41" s="95"/>
      <c r="J41" s="95"/>
      <c r="K41" s="95"/>
      <c r="L41" s="96"/>
      <c r="M41" s="108"/>
      <c r="N41" s="108"/>
      <c r="O41" s="108"/>
      <c r="P41" s="109"/>
      <c r="Q41" s="109">
        <v>30</v>
      </c>
      <c r="R41" s="109" t="s">
        <v>32</v>
      </c>
      <c r="S41" s="109">
        <v>2</v>
      </c>
      <c r="T41" s="108"/>
      <c r="U41" s="108"/>
      <c r="V41" s="108"/>
      <c r="W41" s="108"/>
      <c r="X41" s="95"/>
      <c r="Y41" s="95"/>
      <c r="Z41" s="95"/>
      <c r="AA41" s="95"/>
      <c r="AB41" s="43">
        <f t="shared" si="5"/>
        <v>30</v>
      </c>
      <c r="AC41" s="43">
        <f t="shared" si="4"/>
        <v>2</v>
      </c>
      <c r="AD41" s="3"/>
    </row>
    <row r="42" spans="1:30" ht="45" customHeight="1" x14ac:dyDescent="0.3">
      <c r="A42" s="106">
        <v>5</v>
      </c>
      <c r="B42" s="7" t="s">
        <v>64</v>
      </c>
      <c r="C42" s="94" t="s">
        <v>81</v>
      </c>
      <c r="D42" s="96"/>
      <c r="E42" s="96"/>
      <c r="F42" s="96"/>
      <c r="G42" s="96"/>
      <c r="H42" s="95"/>
      <c r="I42" s="95"/>
      <c r="J42" s="95"/>
      <c r="K42" s="95"/>
      <c r="L42" s="96"/>
      <c r="M42" s="108"/>
      <c r="N42" s="108"/>
      <c r="O42" s="108"/>
      <c r="P42" s="109"/>
      <c r="Q42" s="109"/>
      <c r="R42" s="109"/>
      <c r="S42" s="109"/>
      <c r="T42" s="108"/>
      <c r="U42" s="108">
        <v>15</v>
      </c>
      <c r="V42" s="108" t="s">
        <v>32</v>
      </c>
      <c r="W42" s="108">
        <v>1</v>
      </c>
      <c r="X42" s="95"/>
      <c r="Y42" s="95"/>
      <c r="Z42" s="95"/>
      <c r="AA42" s="95"/>
      <c r="AB42" s="43">
        <f t="shared" si="5"/>
        <v>15</v>
      </c>
      <c r="AC42" s="43">
        <f t="shared" si="4"/>
        <v>1</v>
      </c>
      <c r="AD42" s="3"/>
    </row>
    <row r="43" spans="1:30" ht="45" customHeight="1" x14ac:dyDescent="0.3">
      <c r="A43" s="106">
        <v>6</v>
      </c>
      <c r="B43" s="7" t="s">
        <v>97</v>
      </c>
      <c r="C43" s="94" t="s">
        <v>81</v>
      </c>
      <c r="D43" s="96"/>
      <c r="E43" s="96"/>
      <c r="F43" s="96"/>
      <c r="G43" s="96"/>
      <c r="H43" s="95"/>
      <c r="I43" s="95"/>
      <c r="J43" s="95"/>
      <c r="K43" s="95"/>
      <c r="L43" s="96"/>
      <c r="M43" s="108"/>
      <c r="N43" s="108"/>
      <c r="O43" s="108"/>
      <c r="P43" s="109"/>
      <c r="Q43" s="109"/>
      <c r="R43" s="109"/>
      <c r="S43" s="109"/>
      <c r="T43" s="108"/>
      <c r="U43" s="108">
        <v>30</v>
      </c>
      <c r="V43" s="108" t="s">
        <v>32</v>
      </c>
      <c r="W43" s="76">
        <v>2</v>
      </c>
      <c r="X43" s="95"/>
      <c r="Y43" s="95"/>
      <c r="Z43" s="95"/>
      <c r="AA43" s="95"/>
      <c r="AB43" s="43">
        <f t="shared" si="5"/>
        <v>30</v>
      </c>
      <c r="AC43" s="43">
        <f t="shared" si="4"/>
        <v>2</v>
      </c>
      <c r="AD43" s="3"/>
    </row>
    <row r="44" spans="1:30" ht="45" customHeight="1" x14ac:dyDescent="0.3">
      <c r="A44" s="106">
        <v>7</v>
      </c>
      <c r="B44" s="7" t="s">
        <v>98</v>
      </c>
      <c r="C44" s="94" t="s">
        <v>42</v>
      </c>
      <c r="D44" s="96"/>
      <c r="E44" s="96"/>
      <c r="F44" s="96"/>
      <c r="G44" s="96"/>
      <c r="H44" s="95"/>
      <c r="I44" s="95"/>
      <c r="J44" s="95"/>
      <c r="K44" s="95"/>
      <c r="L44" s="96"/>
      <c r="M44" s="108"/>
      <c r="N44" s="108"/>
      <c r="O44" s="108"/>
      <c r="P44" s="109"/>
      <c r="Q44" s="109"/>
      <c r="R44" s="109"/>
      <c r="S44" s="109"/>
      <c r="T44" s="108"/>
      <c r="U44" s="108"/>
      <c r="V44" s="108"/>
      <c r="W44" s="76"/>
      <c r="X44" s="95"/>
      <c r="Y44" s="95">
        <v>30</v>
      </c>
      <c r="Z44" s="95" t="s">
        <v>32</v>
      </c>
      <c r="AA44" s="95">
        <v>2</v>
      </c>
      <c r="AB44" s="43">
        <f t="shared" si="5"/>
        <v>30</v>
      </c>
      <c r="AC44" s="43">
        <f t="shared" si="4"/>
        <v>2</v>
      </c>
      <c r="AD44" s="3"/>
    </row>
    <row r="45" spans="1:30" ht="45" customHeight="1" x14ac:dyDescent="0.3">
      <c r="A45" s="106">
        <v>8</v>
      </c>
      <c r="B45" s="7" t="s">
        <v>68</v>
      </c>
      <c r="C45" s="110" t="s">
        <v>24</v>
      </c>
      <c r="D45" s="111"/>
      <c r="E45" s="111"/>
      <c r="F45" s="111"/>
      <c r="G45" s="111"/>
      <c r="H45" s="46"/>
      <c r="I45" s="46"/>
      <c r="J45" s="46"/>
      <c r="K45" s="46"/>
      <c r="L45" s="111"/>
      <c r="M45" s="111"/>
      <c r="N45" s="111"/>
      <c r="O45" s="111"/>
      <c r="P45" s="46"/>
      <c r="Q45" s="46">
        <v>15</v>
      </c>
      <c r="R45" s="46" t="s">
        <v>32</v>
      </c>
      <c r="S45" s="46">
        <v>1</v>
      </c>
      <c r="T45" s="111"/>
      <c r="U45" s="111">
        <v>15</v>
      </c>
      <c r="V45" s="111" t="s">
        <v>32</v>
      </c>
      <c r="W45" s="111">
        <v>1</v>
      </c>
      <c r="X45" s="46"/>
      <c r="Y45" s="46">
        <v>15</v>
      </c>
      <c r="Z45" s="46" t="s">
        <v>32</v>
      </c>
      <c r="AA45" s="46">
        <v>1</v>
      </c>
      <c r="AB45" s="43">
        <f>SUM(D45:E45,H45:I45,L45:M45,P45:Q45,T45:U45,X45:Y45)</f>
        <v>45</v>
      </c>
      <c r="AC45" s="43">
        <f t="shared" si="4"/>
        <v>3</v>
      </c>
      <c r="AD45" s="3"/>
    </row>
    <row r="46" spans="1:30" ht="45" customHeight="1" x14ac:dyDescent="0.3">
      <c r="A46" s="106">
        <v>9</v>
      </c>
      <c r="B46" s="7" t="s">
        <v>69</v>
      </c>
      <c r="C46" s="110" t="s">
        <v>24</v>
      </c>
      <c r="D46" s="111"/>
      <c r="E46" s="111"/>
      <c r="F46" s="111"/>
      <c r="G46" s="111"/>
      <c r="H46" s="46"/>
      <c r="I46" s="46"/>
      <c r="J46" s="46"/>
      <c r="K46" s="46"/>
      <c r="L46" s="111"/>
      <c r="M46" s="111"/>
      <c r="N46" s="111"/>
      <c r="O46" s="111"/>
      <c r="P46" s="46"/>
      <c r="Q46" s="46">
        <v>15</v>
      </c>
      <c r="R46" s="46" t="s">
        <v>32</v>
      </c>
      <c r="S46" s="46">
        <v>1</v>
      </c>
      <c r="T46" s="111"/>
      <c r="U46" s="111">
        <v>15</v>
      </c>
      <c r="V46" s="111" t="s">
        <v>32</v>
      </c>
      <c r="W46" s="111">
        <v>1</v>
      </c>
      <c r="X46" s="46"/>
      <c r="Y46" s="46">
        <v>15</v>
      </c>
      <c r="Z46" s="46" t="s">
        <v>32</v>
      </c>
      <c r="AA46" s="46">
        <v>1</v>
      </c>
      <c r="AB46" s="43">
        <f>SUM(D46:E46,H46:I46,L46:M46,P46:Q46,T46:U46,X46:Y46)</f>
        <v>45</v>
      </c>
      <c r="AC46" s="43">
        <f t="shared" si="4"/>
        <v>3</v>
      </c>
      <c r="AD46" s="3"/>
    </row>
    <row r="47" spans="1:30" ht="45" customHeight="1" x14ac:dyDescent="0.3">
      <c r="A47" s="112" t="s">
        <v>37</v>
      </c>
      <c r="B47" s="180" t="s">
        <v>59</v>
      </c>
      <c r="C47" s="181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3"/>
      <c r="AB47" s="105">
        <f>SUM(AB48:AB55)</f>
        <v>250</v>
      </c>
      <c r="AC47" s="105">
        <f>SUM(AC48:AC55)</f>
        <v>17</v>
      </c>
      <c r="AD47" s="3"/>
    </row>
    <row r="48" spans="1:30" ht="45" customHeight="1" x14ac:dyDescent="0.3">
      <c r="A48" s="41">
        <v>1</v>
      </c>
      <c r="B48" s="7" t="s">
        <v>71</v>
      </c>
      <c r="C48" s="113" t="s">
        <v>24</v>
      </c>
      <c r="D48" s="114"/>
      <c r="E48" s="114"/>
      <c r="F48" s="114"/>
      <c r="G48" s="114"/>
      <c r="H48" s="42"/>
      <c r="I48" s="42"/>
      <c r="J48" s="42"/>
      <c r="K48" s="42"/>
      <c r="L48" s="114"/>
      <c r="M48" s="114"/>
      <c r="N48" s="114"/>
      <c r="O48" s="114"/>
      <c r="P48" s="42"/>
      <c r="Q48" s="42">
        <v>15</v>
      </c>
      <c r="R48" s="109" t="s">
        <v>32</v>
      </c>
      <c r="S48" s="42">
        <v>1</v>
      </c>
      <c r="T48" s="114"/>
      <c r="U48" s="96">
        <v>15</v>
      </c>
      <c r="V48" s="96" t="s">
        <v>32</v>
      </c>
      <c r="W48" s="96">
        <v>1</v>
      </c>
      <c r="X48" s="95"/>
      <c r="Y48" s="95">
        <v>15</v>
      </c>
      <c r="Z48" s="42" t="s">
        <v>32</v>
      </c>
      <c r="AA48" s="42">
        <v>1</v>
      </c>
      <c r="AB48" s="43">
        <f>SUM(D48:E48,H48:I48,L48:M48,P48:Q48,T48:U48,X48:Y48)</f>
        <v>45</v>
      </c>
      <c r="AC48" s="43">
        <f>SUM(G48,K48,O48,S48,W48,AA48)</f>
        <v>3</v>
      </c>
      <c r="AD48" s="3"/>
    </row>
    <row r="49" spans="1:30" ht="45" customHeight="1" x14ac:dyDescent="0.3">
      <c r="A49" s="41">
        <v>2</v>
      </c>
      <c r="B49" s="7" t="s">
        <v>72</v>
      </c>
      <c r="C49" s="113" t="s">
        <v>24</v>
      </c>
      <c r="D49" s="114"/>
      <c r="E49" s="114"/>
      <c r="F49" s="114"/>
      <c r="G49" s="114"/>
      <c r="H49" s="42"/>
      <c r="I49" s="42"/>
      <c r="J49" s="42"/>
      <c r="K49" s="42"/>
      <c r="L49" s="114"/>
      <c r="M49" s="114"/>
      <c r="N49" s="114"/>
      <c r="O49" s="114"/>
      <c r="P49" s="113"/>
      <c r="Q49" s="113"/>
      <c r="R49" s="109"/>
      <c r="S49" s="113"/>
      <c r="T49" s="115"/>
      <c r="U49" s="96">
        <v>15</v>
      </c>
      <c r="V49" s="96" t="s">
        <v>32</v>
      </c>
      <c r="W49" s="96">
        <v>1</v>
      </c>
      <c r="X49" s="95"/>
      <c r="Y49" s="95">
        <v>15</v>
      </c>
      <c r="Z49" s="42" t="s">
        <v>32</v>
      </c>
      <c r="AA49" s="42">
        <v>1</v>
      </c>
      <c r="AB49" s="43">
        <f t="shared" ref="AB49:AB55" si="6">SUM(D49:E49,H49:I49,L49:M49,P49:Q49,T49:U49,X49:Y49)</f>
        <v>30</v>
      </c>
      <c r="AC49" s="43">
        <f t="shared" ref="AC49:AC55" si="7">SUM(G49,K49,O49,S49,W49,AA49)</f>
        <v>2</v>
      </c>
      <c r="AD49" s="3"/>
    </row>
    <row r="50" spans="1:30" ht="45" customHeight="1" x14ac:dyDescent="0.3">
      <c r="A50" s="41">
        <v>3</v>
      </c>
      <c r="B50" s="7" t="s">
        <v>95</v>
      </c>
      <c r="C50" s="42" t="s">
        <v>81</v>
      </c>
      <c r="D50" s="114"/>
      <c r="E50" s="114"/>
      <c r="F50" s="114"/>
      <c r="G50" s="114"/>
      <c r="H50" s="42"/>
      <c r="I50" s="42"/>
      <c r="J50" s="42"/>
      <c r="K50" s="42"/>
      <c r="L50" s="114"/>
      <c r="M50" s="116"/>
      <c r="N50" s="96"/>
      <c r="O50" s="116"/>
      <c r="P50" s="117"/>
      <c r="Q50" s="117">
        <v>30</v>
      </c>
      <c r="R50" s="109" t="s">
        <v>32</v>
      </c>
      <c r="S50" s="117">
        <v>2</v>
      </c>
      <c r="T50" s="108"/>
      <c r="U50" s="108">
        <v>30</v>
      </c>
      <c r="V50" s="108" t="s">
        <v>32</v>
      </c>
      <c r="W50" s="108">
        <v>2</v>
      </c>
      <c r="X50" s="95"/>
      <c r="Y50" s="95"/>
      <c r="Z50" s="42"/>
      <c r="AA50" s="42"/>
      <c r="AB50" s="43">
        <f t="shared" si="6"/>
        <v>60</v>
      </c>
      <c r="AC50" s="43">
        <f t="shared" si="7"/>
        <v>4</v>
      </c>
      <c r="AD50" s="3"/>
    </row>
    <row r="51" spans="1:30" ht="45" customHeight="1" x14ac:dyDescent="0.3">
      <c r="A51" s="41">
        <v>4</v>
      </c>
      <c r="B51" s="7" t="s">
        <v>73</v>
      </c>
      <c r="C51" s="42" t="s">
        <v>42</v>
      </c>
      <c r="D51" s="114"/>
      <c r="E51" s="114"/>
      <c r="F51" s="114"/>
      <c r="G51" s="114"/>
      <c r="H51" s="42"/>
      <c r="I51" s="42"/>
      <c r="J51" s="42"/>
      <c r="K51" s="42"/>
      <c r="L51" s="114"/>
      <c r="M51" s="116"/>
      <c r="N51" s="96"/>
      <c r="O51" s="116"/>
      <c r="P51" s="117"/>
      <c r="Q51" s="117"/>
      <c r="R51" s="109"/>
      <c r="S51" s="117"/>
      <c r="T51" s="108"/>
      <c r="U51" s="108">
        <v>15</v>
      </c>
      <c r="V51" s="108" t="s">
        <v>32</v>
      </c>
      <c r="W51" s="108">
        <v>1</v>
      </c>
      <c r="X51" s="95"/>
      <c r="Y51" s="95">
        <v>15</v>
      </c>
      <c r="Z51" s="42" t="s">
        <v>32</v>
      </c>
      <c r="AA51" s="42">
        <v>1</v>
      </c>
      <c r="AB51" s="43">
        <f t="shared" si="6"/>
        <v>30</v>
      </c>
      <c r="AC51" s="43">
        <f t="shared" si="7"/>
        <v>2</v>
      </c>
      <c r="AD51" s="3"/>
    </row>
    <row r="52" spans="1:30" ht="45" customHeight="1" x14ac:dyDescent="0.3">
      <c r="A52" s="41">
        <v>5</v>
      </c>
      <c r="B52" s="7" t="s">
        <v>74</v>
      </c>
      <c r="C52" s="42" t="s">
        <v>81</v>
      </c>
      <c r="D52" s="114"/>
      <c r="E52" s="114"/>
      <c r="F52" s="114"/>
      <c r="G52" s="114"/>
      <c r="H52" s="42"/>
      <c r="I52" s="42"/>
      <c r="J52" s="42"/>
      <c r="K52" s="42"/>
      <c r="L52" s="114"/>
      <c r="M52" s="116"/>
      <c r="N52" s="96"/>
      <c r="O52" s="116"/>
      <c r="P52" s="117"/>
      <c r="Q52" s="117">
        <v>30</v>
      </c>
      <c r="R52" s="109" t="s">
        <v>32</v>
      </c>
      <c r="S52" s="117">
        <v>2</v>
      </c>
      <c r="T52" s="108"/>
      <c r="U52" s="108"/>
      <c r="V52" s="108"/>
      <c r="W52" s="108"/>
      <c r="X52" s="95"/>
      <c r="Y52" s="95"/>
      <c r="Z52" s="42"/>
      <c r="AA52" s="42"/>
      <c r="AB52" s="43">
        <f t="shared" si="6"/>
        <v>30</v>
      </c>
      <c r="AC52" s="43">
        <f t="shared" si="7"/>
        <v>2</v>
      </c>
      <c r="AD52" s="3"/>
    </row>
    <row r="53" spans="1:30" ht="45" customHeight="1" x14ac:dyDescent="0.3">
      <c r="A53" s="41">
        <v>6</v>
      </c>
      <c r="B53" s="7" t="s">
        <v>90</v>
      </c>
      <c r="C53" s="42" t="s">
        <v>42</v>
      </c>
      <c r="D53" s="114"/>
      <c r="E53" s="114"/>
      <c r="F53" s="114"/>
      <c r="G53" s="114"/>
      <c r="H53" s="42"/>
      <c r="I53" s="42"/>
      <c r="J53" s="42"/>
      <c r="K53" s="42"/>
      <c r="L53" s="114"/>
      <c r="M53" s="116"/>
      <c r="N53" s="96"/>
      <c r="O53" s="116"/>
      <c r="P53" s="117"/>
      <c r="Q53" s="117"/>
      <c r="R53" s="109"/>
      <c r="S53" s="117"/>
      <c r="T53" s="108"/>
      <c r="U53" s="108">
        <v>15</v>
      </c>
      <c r="V53" s="108" t="s">
        <v>32</v>
      </c>
      <c r="W53" s="108">
        <v>1</v>
      </c>
      <c r="X53" s="95"/>
      <c r="Y53" s="95">
        <v>10</v>
      </c>
      <c r="Z53" s="42" t="s">
        <v>32</v>
      </c>
      <c r="AA53" s="42">
        <v>1</v>
      </c>
      <c r="AB53" s="43">
        <f t="shared" si="6"/>
        <v>25</v>
      </c>
      <c r="AC53" s="43">
        <f t="shared" si="7"/>
        <v>2</v>
      </c>
      <c r="AD53" s="3"/>
    </row>
    <row r="54" spans="1:30" ht="45" customHeight="1" x14ac:dyDescent="0.3">
      <c r="A54" s="41">
        <v>7</v>
      </c>
      <c r="B54" s="7" t="s">
        <v>91</v>
      </c>
      <c r="C54" s="113" t="s">
        <v>24</v>
      </c>
      <c r="D54" s="114"/>
      <c r="E54" s="114"/>
      <c r="F54" s="114"/>
      <c r="G54" s="114"/>
      <c r="H54" s="42"/>
      <c r="I54" s="42"/>
      <c r="J54" s="42"/>
      <c r="K54" s="42"/>
      <c r="L54" s="114"/>
      <c r="M54" s="116"/>
      <c r="N54" s="96"/>
      <c r="O54" s="116"/>
      <c r="P54" s="117"/>
      <c r="Q54" s="117"/>
      <c r="R54" s="109"/>
      <c r="S54" s="117"/>
      <c r="T54" s="108"/>
      <c r="U54" s="108">
        <v>15</v>
      </c>
      <c r="V54" s="108" t="s">
        <v>32</v>
      </c>
      <c r="W54" s="108">
        <v>1</v>
      </c>
      <c r="X54" s="95"/>
      <c r="Y54" s="95"/>
      <c r="Z54" s="42"/>
      <c r="AA54" s="42"/>
      <c r="AB54" s="43">
        <f t="shared" si="6"/>
        <v>15</v>
      </c>
      <c r="AC54" s="43">
        <f t="shared" si="7"/>
        <v>1</v>
      </c>
      <c r="AD54" s="3"/>
    </row>
    <row r="55" spans="1:30" ht="45" customHeight="1" x14ac:dyDescent="0.3">
      <c r="A55" s="41">
        <v>8</v>
      </c>
      <c r="B55" s="7" t="s">
        <v>101</v>
      </c>
      <c r="C55" s="113" t="s">
        <v>24</v>
      </c>
      <c r="D55" s="114"/>
      <c r="E55" s="114"/>
      <c r="F55" s="114"/>
      <c r="G55" s="114"/>
      <c r="H55" s="42"/>
      <c r="I55" s="42"/>
      <c r="J55" s="42"/>
      <c r="K55" s="42"/>
      <c r="L55" s="114"/>
      <c r="M55" s="114"/>
      <c r="N55" s="111"/>
      <c r="O55" s="114"/>
      <c r="P55" s="42"/>
      <c r="Q55" s="35"/>
      <c r="R55" s="35"/>
      <c r="S55" s="35"/>
      <c r="T55" s="108"/>
      <c r="U55" s="116"/>
      <c r="V55" s="116"/>
      <c r="W55" s="116"/>
      <c r="X55" s="46"/>
      <c r="Y55" s="42">
        <v>15</v>
      </c>
      <c r="Z55" s="42" t="s">
        <v>32</v>
      </c>
      <c r="AA55" s="42">
        <v>1</v>
      </c>
      <c r="AB55" s="43">
        <f t="shared" si="6"/>
        <v>15</v>
      </c>
      <c r="AC55" s="43">
        <f t="shared" si="7"/>
        <v>1</v>
      </c>
      <c r="AD55" s="3"/>
    </row>
    <row r="56" spans="1:30" ht="45" customHeight="1" x14ac:dyDescent="0.3">
      <c r="A56" s="104" t="s">
        <v>96</v>
      </c>
      <c r="B56" s="157" t="s">
        <v>83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05" t="s">
        <v>82</v>
      </c>
      <c r="AC56" s="105">
        <f>AC57</f>
        <v>33</v>
      </c>
      <c r="AD56" s="3"/>
    </row>
    <row r="57" spans="1:30" ht="45" customHeight="1" x14ac:dyDescent="0.3">
      <c r="A57" s="118">
        <v>1</v>
      </c>
      <c r="B57" s="119" t="s">
        <v>50</v>
      </c>
      <c r="C57" s="42" t="s">
        <v>24</v>
      </c>
      <c r="D57" s="43"/>
      <c r="E57" s="43"/>
      <c r="F57" s="43"/>
      <c r="G57" s="43"/>
      <c r="H57" s="120"/>
      <c r="I57" s="120"/>
      <c r="J57" s="120"/>
      <c r="K57" s="44"/>
      <c r="L57" s="170" t="s">
        <v>61</v>
      </c>
      <c r="M57" s="170"/>
      <c r="N57" s="170"/>
      <c r="O57" s="43">
        <v>8</v>
      </c>
      <c r="P57" s="171" t="s">
        <v>79</v>
      </c>
      <c r="Q57" s="171"/>
      <c r="R57" s="171"/>
      <c r="S57" s="44">
        <v>8</v>
      </c>
      <c r="T57" s="170" t="s">
        <v>61</v>
      </c>
      <c r="U57" s="170"/>
      <c r="V57" s="170"/>
      <c r="W57" s="43">
        <v>8</v>
      </c>
      <c r="X57" s="172" t="s">
        <v>61</v>
      </c>
      <c r="Y57" s="172"/>
      <c r="Z57" s="172"/>
      <c r="AA57" s="44">
        <v>9</v>
      </c>
      <c r="AB57" s="43" t="s">
        <v>82</v>
      </c>
      <c r="AC57" s="43">
        <f>SUM(G57,K57,O57,S57,W57,AA57)</f>
        <v>33</v>
      </c>
      <c r="AD57" s="3"/>
    </row>
    <row r="58" spans="1:30" ht="45" customHeight="1" x14ac:dyDescent="0.3">
      <c r="A58" s="135" t="s">
        <v>38</v>
      </c>
      <c r="B58" s="148" t="s">
        <v>39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50"/>
      <c r="AB58" s="121">
        <f>SUM(AB59:AB61)</f>
        <v>75</v>
      </c>
      <c r="AC58" s="121">
        <f>SUM(AC59:AC61)</f>
        <v>5</v>
      </c>
      <c r="AD58" s="3"/>
    </row>
    <row r="59" spans="1:30" ht="45" customHeight="1" x14ac:dyDescent="0.3">
      <c r="A59" s="118">
        <v>1</v>
      </c>
      <c r="B59" s="138" t="s">
        <v>26</v>
      </c>
      <c r="C59" s="122" t="s">
        <v>24</v>
      </c>
      <c r="D59" s="47"/>
      <c r="E59" s="47">
        <v>30</v>
      </c>
      <c r="F59" s="47" t="s">
        <v>32</v>
      </c>
      <c r="G59" s="47">
        <v>2</v>
      </c>
      <c r="H59" s="45"/>
      <c r="I59" s="45"/>
      <c r="J59" s="45"/>
      <c r="K59" s="45"/>
      <c r="L59" s="47"/>
      <c r="M59" s="47"/>
      <c r="N59" s="47"/>
      <c r="O59" s="47"/>
      <c r="P59" s="45"/>
      <c r="Q59" s="45"/>
      <c r="R59" s="45"/>
      <c r="S59" s="45"/>
      <c r="T59" s="47"/>
      <c r="U59" s="47"/>
      <c r="V59" s="47"/>
      <c r="W59" s="47"/>
      <c r="X59" s="45"/>
      <c r="Y59" s="45"/>
      <c r="Z59" s="45"/>
      <c r="AA59" s="45"/>
      <c r="AB59" s="43">
        <f>SUM(D59,E59,H59,I59,L59,M59,P59,Q59,T59,U59,X59,Y59)</f>
        <v>30</v>
      </c>
      <c r="AC59" s="43">
        <f>SUM(G59,K59,O59,S59,W59,AA59,)</f>
        <v>2</v>
      </c>
    </row>
    <row r="60" spans="1:30" ht="45" customHeight="1" x14ac:dyDescent="0.3">
      <c r="A60" s="41">
        <v>2</v>
      </c>
      <c r="B60" s="136" t="s">
        <v>100</v>
      </c>
      <c r="C60" s="122" t="s">
        <v>24</v>
      </c>
      <c r="D60" s="47"/>
      <c r="E60" s="47"/>
      <c r="F60" s="47"/>
      <c r="G60" s="47"/>
      <c r="H60" s="45"/>
      <c r="I60" s="45">
        <v>30</v>
      </c>
      <c r="J60" s="45" t="s">
        <v>32</v>
      </c>
      <c r="K60" s="45">
        <v>2</v>
      </c>
      <c r="L60" s="47"/>
      <c r="M60" s="47"/>
      <c r="N60" s="47"/>
      <c r="O60" s="47"/>
      <c r="P60" s="45"/>
      <c r="Q60" s="45"/>
      <c r="R60" s="45"/>
      <c r="S60" s="45"/>
      <c r="T60" s="47"/>
      <c r="U60" s="47"/>
      <c r="V60" s="47"/>
      <c r="W60" s="47"/>
      <c r="X60" s="45"/>
      <c r="Y60" s="45"/>
      <c r="Z60" s="45"/>
      <c r="AA60" s="45"/>
      <c r="AB60" s="43">
        <f t="shared" ref="AB60:AB61" si="8">SUM(D60,E60,H60,I60,L60,M60,P60,Q60,T60,U60,X60,Y60)</f>
        <v>30</v>
      </c>
      <c r="AC60" s="43">
        <f>SUM(G60,K60,O60,S60,W60,AA60,)</f>
        <v>2</v>
      </c>
    </row>
    <row r="61" spans="1:30" ht="45" customHeight="1" x14ac:dyDescent="0.3">
      <c r="A61" s="123">
        <v>3</v>
      </c>
      <c r="B61" s="137" t="s">
        <v>45</v>
      </c>
      <c r="C61" s="124" t="s">
        <v>24</v>
      </c>
      <c r="D61" s="125">
        <v>15</v>
      </c>
      <c r="E61" s="125"/>
      <c r="F61" s="125"/>
      <c r="G61" s="125">
        <v>1</v>
      </c>
      <c r="H61" s="126"/>
      <c r="I61" s="126"/>
      <c r="J61" s="126"/>
      <c r="K61" s="126"/>
      <c r="L61" s="127"/>
      <c r="M61" s="125"/>
      <c r="N61" s="125"/>
      <c r="O61" s="125"/>
      <c r="P61" s="126"/>
      <c r="Q61" s="126"/>
      <c r="R61" s="126"/>
      <c r="S61" s="126"/>
      <c r="T61" s="125"/>
      <c r="U61" s="125"/>
      <c r="V61" s="125"/>
      <c r="W61" s="125"/>
      <c r="X61" s="126"/>
      <c r="Y61" s="126"/>
      <c r="Z61" s="126"/>
      <c r="AA61" s="126"/>
      <c r="AB61" s="128">
        <f t="shared" si="8"/>
        <v>15</v>
      </c>
      <c r="AC61" s="129">
        <f>SUM(G61,K61,O61,S61,W61,AA61)</f>
        <v>1</v>
      </c>
      <c r="AD61" s="3"/>
    </row>
    <row r="62" spans="1:30" ht="45" customHeight="1" x14ac:dyDescent="0.3">
      <c r="A62" s="151" t="s">
        <v>75</v>
      </c>
      <c r="B62" s="151"/>
      <c r="C62" s="151"/>
      <c r="D62" s="130">
        <f>SUM(D15:D19,D21:D22,D24:D35,D38:D46,D57:D57,D59:D61)</f>
        <v>75</v>
      </c>
      <c r="E62" s="130">
        <f>SUM(E15:E19,E21:E22,E24:E36,E57:E57,E59:E61)</f>
        <v>360</v>
      </c>
      <c r="F62" s="130"/>
      <c r="G62" s="130">
        <f>SUM(G15:G35,G38:G46,G59:G61)</f>
        <v>30</v>
      </c>
      <c r="H62" s="130">
        <f>SUM(H15:H35,H38:H46,H59:H61)</f>
        <v>35</v>
      </c>
      <c r="I62" s="130">
        <f>SUM(I15:I35,I38:I46,I59:I61)</f>
        <v>400</v>
      </c>
      <c r="J62" s="130"/>
      <c r="K62" s="130">
        <f>SUM(K15:K35,K38:K46,K59:K61)</f>
        <v>30</v>
      </c>
      <c r="L62" s="130">
        <f>SUM(L15:L35,L38:L46,L59:L61)</f>
        <v>0</v>
      </c>
      <c r="M62" s="130">
        <f>SUM(M15:M35,M38:M46,M59:M61)</f>
        <v>345</v>
      </c>
      <c r="N62" s="130"/>
      <c r="O62" s="130">
        <f>SUM(O15:O35,O38:O46,O57,O59:O61)</f>
        <v>30</v>
      </c>
      <c r="P62" s="130">
        <f>SUM(P15:P35,P38:P46,P59-P61)</f>
        <v>10</v>
      </c>
      <c r="Q62" s="130">
        <f>SUM(Q15:Q35,Q38:Q46,Q59-Q61)</f>
        <v>375</v>
      </c>
      <c r="R62" s="130"/>
      <c r="S62" s="130">
        <f>SUM(S15:S35,S38:S46,S57,S59:S61)</f>
        <v>30</v>
      </c>
      <c r="T62" s="130">
        <f>SUM(T15:T35,T38:T46,T59:T61)</f>
        <v>15</v>
      </c>
      <c r="U62" s="130">
        <f>SUM(U15:U35,U38:U46,U59:U61)</f>
        <v>255</v>
      </c>
      <c r="V62" s="130"/>
      <c r="W62" s="130">
        <f>SUM(W15:W35,W38:W46,W57,W59:W61)</f>
        <v>30</v>
      </c>
      <c r="X62" s="130">
        <f>SUM(X15:X35,X38:X46,X59:X61)</f>
        <v>0</v>
      </c>
      <c r="Y62" s="130">
        <f>SUM(Y15:Y35,Y38:Y46,Y59:Y61)</f>
        <v>165</v>
      </c>
      <c r="Z62" s="130"/>
      <c r="AA62" s="130">
        <f>SUM(AA15:AA35,AA38:AA46,AA57,AA59:AA61)</f>
        <v>30</v>
      </c>
      <c r="AB62" s="130">
        <f>AB14+AB20+AB23+AB37+AB58</f>
        <v>2035</v>
      </c>
      <c r="AC62" s="130">
        <f>AC14+AC20+AC23+AC37+AC56+AC58</f>
        <v>180</v>
      </c>
      <c r="AD62" s="3"/>
    </row>
    <row r="63" spans="1:30" ht="45" customHeight="1" x14ac:dyDescent="0.3">
      <c r="A63" s="151" t="s">
        <v>76</v>
      </c>
      <c r="B63" s="151"/>
      <c r="C63" s="151"/>
      <c r="D63" s="130">
        <f>SUM(D15:D35,D48:D55,D59:D61)</f>
        <v>75</v>
      </c>
      <c r="E63" s="130">
        <f>SUM(E15:E35,E48:E55,E59:E61)</f>
        <v>360</v>
      </c>
      <c r="F63" s="130"/>
      <c r="G63" s="130">
        <f>SUM(G15:G35,G48:G55,G59:G61)</f>
        <v>30</v>
      </c>
      <c r="H63" s="130">
        <f>SUM(H15:H35,H48:H55,H59:H61)</f>
        <v>35</v>
      </c>
      <c r="I63" s="130">
        <f>SUM(I15:I35,I48:I55,I59:I61)</f>
        <v>400</v>
      </c>
      <c r="J63" s="130"/>
      <c r="K63" s="130">
        <f>SUM(K15:K35,K48:K55,K59:K61)</f>
        <v>30</v>
      </c>
      <c r="L63" s="130">
        <f>SUM(L15:L35,L48:L55,L59:L61)</f>
        <v>0</v>
      </c>
      <c r="M63" s="130">
        <f>SUM(M15:M35,M48:M55,M59:M61)</f>
        <v>345</v>
      </c>
      <c r="N63" s="130"/>
      <c r="O63" s="130">
        <f>SUM(O15:O35,O48:O55,O57,O59:O61)</f>
        <v>30</v>
      </c>
      <c r="P63" s="130">
        <f>SUM(P15:P35,P48:P55,P59:P61)</f>
        <v>0</v>
      </c>
      <c r="Q63" s="130">
        <f>SUM(Q15:Q35,Q48:Q55,Q59:Q61)</f>
        <v>390</v>
      </c>
      <c r="R63" s="130"/>
      <c r="S63" s="130">
        <f>SUM(S15:S35,S48:S55,S57,S59:S61)</f>
        <v>30</v>
      </c>
      <c r="T63" s="130">
        <f>SUM(T15:T35,T48:T55,T59:T61)</f>
        <v>15</v>
      </c>
      <c r="U63" s="130">
        <f>SUM(U15:U35,U48:U55,U59:U61)</f>
        <v>255</v>
      </c>
      <c r="V63" s="130"/>
      <c r="W63" s="130">
        <f>SUM(W15:W35,W48:W55,W57,W59:W61)</f>
        <v>30</v>
      </c>
      <c r="X63" s="130">
        <f>SUM(X15:X35,X48:X55,X59:X61)</f>
        <v>0</v>
      </c>
      <c r="Y63" s="130">
        <f>SUM(Y15:Y35,Y48:Y55,Y59:Y61)</f>
        <v>160</v>
      </c>
      <c r="Z63" s="130"/>
      <c r="AA63" s="130">
        <f>SUM(AA15:AA35,AA48:AA55,AA57,AA59:AA61)</f>
        <v>30</v>
      </c>
      <c r="AB63" s="130">
        <f>AB14+AB20+AB23+AB47+AB58</f>
        <v>2035</v>
      </c>
      <c r="AC63" s="130">
        <f>AC14+AC20+AC23+AC47+AC56+AC58</f>
        <v>180</v>
      </c>
    </row>
    <row r="64" spans="1:30" ht="45" customHeight="1" x14ac:dyDescent="0.3">
      <c r="A64" s="151" t="s">
        <v>77</v>
      </c>
      <c r="B64" s="151"/>
      <c r="C64" s="151"/>
      <c r="D64" s="153">
        <f>D62+E62</f>
        <v>435</v>
      </c>
      <c r="E64" s="153"/>
      <c r="F64" s="153"/>
      <c r="G64" s="130">
        <f>G62</f>
        <v>30</v>
      </c>
      <c r="H64" s="145">
        <f>H62+I62</f>
        <v>435</v>
      </c>
      <c r="I64" s="146"/>
      <c r="J64" s="147"/>
      <c r="K64" s="130">
        <f>K62</f>
        <v>30</v>
      </c>
      <c r="L64" s="145">
        <f>L62+M62</f>
        <v>345</v>
      </c>
      <c r="M64" s="146"/>
      <c r="N64" s="147"/>
      <c r="O64" s="130">
        <f>O62</f>
        <v>30</v>
      </c>
      <c r="P64" s="145">
        <f>P62+Q62</f>
        <v>385</v>
      </c>
      <c r="Q64" s="146"/>
      <c r="R64" s="147"/>
      <c r="S64" s="130">
        <f>S62</f>
        <v>30</v>
      </c>
      <c r="T64" s="145">
        <f>T62+U62</f>
        <v>270</v>
      </c>
      <c r="U64" s="146"/>
      <c r="V64" s="147"/>
      <c r="W64" s="130">
        <f>W62</f>
        <v>30</v>
      </c>
      <c r="X64" s="145">
        <f>X62+Y62</f>
        <v>165</v>
      </c>
      <c r="Y64" s="146"/>
      <c r="Z64" s="147"/>
      <c r="AA64" s="130">
        <f>AA62</f>
        <v>30</v>
      </c>
      <c r="AB64" s="130">
        <f>D64+H64+L64+P64+T64+X64</f>
        <v>2035</v>
      </c>
      <c r="AC64" s="130">
        <f>G64+K64+O64+S64+W64+AA64</f>
        <v>180</v>
      </c>
    </row>
    <row r="65" spans="1:31" ht="45" customHeight="1" x14ac:dyDescent="0.3">
      <c r="A65" s="152" t="s">
        <v>78</v>
      </c>
      <c r="B65" s="152"/>
      <c r="C65" s="152"/>
      <c r="D65" s="154">
        <f>D63+E63</f>
        <v>435</v>
      </c>
      <c r="E65" s="154"/>
      <c r="F65" s="154"/>
      <c r="G65" s="131">
        <f>G63</f>
        <v>30</v>
      </c>
      <c r="H65" s="142">
        <f>H63+I63</f>
        <v>435</v>
      </c>
      <c r="I65" s="143"/>
      <c r="J65" s="144"/>
      <c r="K65" s="131">
        <f>K63</f>
        <v>30</v>
      </c>
      <c r="L65" s="142">
        <f>L63+M63</f>
        <v>345</v>
      </c>
      <c r="M65" s="143"/>
      <c r="N65" s="144"/>
      <c r="O65" s="131">
        <f>O63</f>
        <v>30</v>
      </c>
      <c r="P65" s="142">
        <f>P63+Q63</f>
        <v>390</v>
      </c>
      <c r="Q65" s="143"/>
      <c r="R65" s="144"/>
      <c r="S65" s="131">
        <f>S63</f>
        <v>30</v>
      </c>
      <c r="T65" s="142">
        <f>T63+U63</f>
        <v>270</v>
      </c>
      <c r="U65" s="143"/>
      <c r="V65" s="144"/>
      <c r="W65" s="131">
        <f>W63</f>
        <v>30</v>
      </c>
      <c r="X65" s="142">
        <f>X63+Y63</f>
        <v>160</v>
      </c>
      <c r="Y65" s="143"/>
      <c r="Z65" s="144"/>
      <c r="AA65" s="131">
        <f>AA63</f>
        <v>30</v>
      </c>
      <c r="AB65" s="131">
        <f>D65+H65+L65+P65+T65+X65</f>
        <v>2035</v>
      </c>
      <c r="AC65" s="131">
        <f>G65+K65+O65+S65+W65+AA65</f>
        <v>180</v>
      </c>
      <c r="AE65" s="4"/>
    </row>
    <row r="66" spans="1:31" ht="45" customHeight="1" x14ac:dyDescent="0.3">
      <c r="A66" s="132" t="s">
        <v>40</v>
      </c>
      <c r="B66" s="133"/>
      <c r="C66" s="134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"/>
      <c r="AE66" s="1"/>
    </row>
  </sheetData>
  <mergeCells count="62">
    <mergeCell ref="B37:AA37"/>
    <mergeCell ref="B47:AA47"/>
    <mergeCell ref="AC10:AC13"/>
    <mergeCell ref="AB10:AB13"/>
    <mergeCell ref="A10:A13"/>
    <mergeCell ref="B10:B13"/>
    <mergeCell ref="D10:K10"/>
    <mergeCell ref="L10:S10"/>
    <mergeCell ref="X11:AA11"/>
    <mergeCell ref="D12:D13"/>
    <mergeCell ref="U12:V12"/>
    <mergeCell ref="W12:W13"/>
    <mergeCell ref="X12:X13"/>
    <mergeCell ref="Y12:Z12"/>
    <mergeCell ref="AA12:AA13"/>
    <mergeCell ref="I12:J12"/>
    <mergeCell ref="C10:C13"/>
    <mergeCell ref="T10:AA10"/>
    <mergeCell ref="B14:AA14"/>
    <mergeCell ref="M12:N12"/>
    <mergeCell ref="O12:O13"/>
    <mergeCell ref="P12:P13"/>
    <mergeCell ref="Q12:R12"/>
    <mergeCell ref="S12:S13"/>
    <mergeCell ref="T12:T13"/>
    <mergeCell ref="E12:F12"/>
    <mergeCell ref="G12:G13"/>
    <mergeCell ref="H12:H13"/>
    <mergeCell ref="P11:S11"/>
    <mergeCell ref="T11:W11"/>
    <mergeCell ref="B8:E8"/>
    <mergeCell ref="B1:AC1"/>
    <mergeCell ref="H64:J64"/>
    <mergeCell ref="B56:AA56"/>
    <mergeCell ref="B20:AA20"/>
    <mergeCell ref="B23:AA23"/>
    <mergeCell ref="B36:AC36"/>
    <mergeCell ref="K12:K13"/>
    <mergeCell ref="L12:L13"/>
    <mergeCell ref="D11:G11"/>
    <mergeCell ref="H11:K11"/>
    <mergeCell ref="L11:O11"/>
    <mergeCell ref="L57:N57"/>
    <mergeCell ref="P57:R57"/>
    <mergeCell ref="T57:V57"/>
    <mergeCell ref="X57:Z57"/>
    <mergeCell ref="H65:J65"/>
    <mergeCell ref="L64:N64"/>
    <mergeCell ref="L65:N65"/>
    <mergeCell ref="P64:R64"/>
    <mergeCell ref="B58:AA58"/>
    <mergeCell ref="A62:C62"/>
    <mergeCell ref="A63:C63"/>
    <mergeCell ref="A64:C64"/>
    <mergeCell ref="X64:Z64"/>
    <mergeCell ref="X65:Z65"/>
    <mergeCell ref="P65:R65"/>
    <mergeCell ref="T64:V64"/>
    <mergeCell ref="T65:V65"/>
    <mergeCell ref="A65:C65"/>
    <mergeCell ref="D64:F64"/>
    <mergeCell ref="D65:F65"/>
  </mergeCells>
  <pageMargins left="0.7" right="0.7" top="0.75" bottom="0.75" header="0.3" footer="0.3"/>
  <pageSetup paperSize="9"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F972-E678-472B-ABEF-07157E5614DE}">
  <dimension ref="A1:AE66"/>
  <sheetViews>
    <sheetView topLeftCell="A53" zoomScale="53" zoomScaleNormal="53" workbookViewId="0">
      <selection activeCell="AB65" sqref="AB65"/>
    </sheetView>
  </sheetViews>
  <sheetFormatPr defaultColWidth="8.85546875" defaultRowHeight="20.25" x14ac:dyDescent="0.3"/>
  <cols>
    <col min="1" max="1" width="9" style="2" bestFit="1" customWidth="1"/>
    <col min="2" max="2" width="49.140625" style="2" customWidth="1"/>
    <col min="3" max="3" width="10.7109375" style="3" customWidth="1"/>
    <col min="4" max="27" width="8.85546875" style="2"/>
    <col min="28" max="28" width="17.85546875" style="2" customWidth="1"/>
    <col min="29" max="29" width="17.7109375" style="2" customWidth="1"/>
    <col min="30" max="16384" width="8.85546875" style="2"/>
  </cols>
  <sheetData>
    <row r="1" spans="1:31" x14ac:dyDescent="0.3">
      <c r="A1" s="9" t="s">
        <v>86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9"/>
      <c r="AE1" s="9"/>
    </row>
    <row r="2" spans="1:31" x14ac:dyDescent="0.3">
      <c r="A2" s="12" t="s">
        <v>85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4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9"/>
      <c r="AE2" s="9"/>
    </row>
    <row r="3" spans="1:31" x14ac:dyDescent="0.3">
      <c r="A3" s="12" t="s">
        <v>0</v>
      </c>
      <c r="B3" s="12"/>
      <c r="C3" s="12"/>
      <c r="D3" s="12"/>
      <c r="E3" s="12"/>
      <c r="F3" s="14"/>
      <c r="G3" s="14"/>
      <c r="H3" s="14"/>
      <c r="I3" s="14"/>
      <c r="J3" s="14"/>
      <c r="K3" s="14"/>
      <c r="L3" s="14"/>
      <c r="M3" s="14"/>
      <c r="N3" s="14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/>
      <c r="AE3" s="9"/>
    </row>
    <row r="4" spans="1:31" x14ac:dyDescent="0.3">
      <c r="A4" s="12" t="s">
        <v>1</v>
      </c>
      <c r="B4" s="12"/>
      <c r="C4" s="12"/>
      <c r="D4" s="12"/>
      <c r="E4" s="12"/>
      <c r="F4" s="14"/>
      <c r="G4" s="14"/>
      <c r="H4" s="14"/>
      <c r="I4" s="14"/>
      <c r="J4" s="14"/>
      <c r="K4" s="14"/>
      <c r="L4" s="14"/>
      <c r="M4" s="14"/>
      <c r="N4" s="14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"/>
      <c r="AE4" s="9"/>
    </row>
    <row r="5" spans="1:31" x14ac:dyDescent="0.3">
      <c r="A5" s="12" t="s">
        <v>52</v>
      </c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9"/>
      <c r="AE5" s="9"/>
    </row>
    <row r="6" spans="1:31" x14ac:dyDescent="0.3">
      <c r="A6" s="12" t="s">
        <v>92</v>
      </c>
      <c r="B6" s="12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9"/>
      <c r="AE6" s="9"/>
    </row>
    <row r="7" spans="1:31" x14ac:dyDescent="0.3">
      <c r="A7" s="8"/>
      <c r="B7" s="8"/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3">
      <c r="A8" s="27"/>
      <c r="B8" s="155" t="s">
        <v>93</v>
      </c>
      <c r="C8" s="155"/>
      <c r="D8" s="155"/>
      <c r="E8" s="15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  <c r="U8" s="29"/>
      <c r="V8" s="29"/>
      <c r="W8" s="29"/>
      <c r="X8" s="29"/>
      <c r="Y8" s="29"/>
      <c r="Z8" s="29"/>
      <c r="AA8" s="29"/>
      <c r="AB8" s="29"/>
      <c r="AC8" s="29"/>
      <c r="AD8" s="9"/>
      <c r="AE8" s="9"/>
    </row>
    <row r="9" spans="1:31" x14ac:dyDescent="0.3">
      <c r="A9" s="27" t="s">
        <v>2</v>
      </c>
      <c r="B9" s="30"/>
      <c r="C9" s="31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11"/>
      <c r="AE9" s="11"/>
    </row>
    <row r="10" spans="1:31" ht="20.25" customHeight="1" x14ac:dyDescent="0.3">
      <c r="A10" s="175" t="s">
        <v>3</v>
      </c>
      <c r="B10" s="175" t="s">
        <v>4</v>
      </c>
      <c r="C10" s="173" t="s">
        <v>5</v>
      </c>
      <c r="D10" s="186" t="s">
        <v>6</v>
      </c>
      <c r="E10" s="168"/>
      <c r="F10" s="168"/>
      <c r="G10" s="168"/>
      <c r="H10" s="168"/>
      <c r="I10" s="168"/>
      <c r="J10" s="168"/>
      <c r="K10" s="168"/>
      <c r="L10" s="175" t="s">
        <v>7</v>
      </c>
      <c r="M10" s="168"/>
      <c r="N10" s="168"/>
      <c r="O10" s="168"/>
      <c r="P10" s="168"/>
      <c r="Q10" s="168"/>
      <c r="R10" s="168"/>
      <c r="S10" s="168"/>
      <c r="T10" s="175" t="s">
        <v>8</v>
      </c>
      <c r="U10" s="168"/>
      <c r="V10" s="168"/>
      <c r="W10" s="168"/>
      <c r="X10" s="168"/>
      <c r="Y10" s="168"/>
      <c r="Z10" s="168"/>
      <c r="AA10" s="168"/>
      <c r="AB10" s="184" t="s">
        <v>9</v>
      </c>
      <c r="AC10" s="184" t="s">
        <v>10</v>
      </c>
    </row>
    <row r="11" spans="1:31" ht="20.25" customHeight="1" x14ac:dyDescent="0.3">
      <c r="A11" s="168"/>
      <c r="B11" s="168"/>
      <c r="C11" s="174"/>
      <c r="D11" s="169" t="s">
        <v>11</v>
      </c>
      <c r="E11" s="166"/>
      <c r="F11" s="166"/>
      <c r="G11" s="166"/>
      <c r="H11" s="165" t="s">
        <v>12</v>
      </c>
      <c r="I11" s="166"/>
      <c r="J11" s="166"/>
      <c r="K11" s="166"/>
      <c r="L11" s="167" t="s">
        <v>13</v>
      </c>
      <c r="M11" s="168"/>
      <c r="N11" s="168"/>
      <c r="O11" s="168"/>
      <c r="P11" s="175" t="s">
        <v>14</v>
      </c>
      <c r="Q11" s="168"/>
      <c r="R11" s="168"/>
      <c r="S11" s="168"/>
      <c r="T11" s="167" t="s">
        <v>15</v>
      </c>
      <c r="U11" s="168"/>
      <c r="V11" s="168"/>
      <c r="W11" s="168"/>
      <c r="X11" s="175" t="s">
        <v>16</v>
      </c>
      <c r="Y11" s="168"/>
      <c r="Z11" s="168"/>
      <c r="AA11" s="168"/>
      <c r="AB11" s="185"/>
      <c r="AC11" s="185"/>
    </row>
    <row r="12" spans="1:31" x14ac:dyDescent="0.3">
      <c r="A12" s="168"/>
      <c r="B12" s="168"/>
      <c r="C12" s="174"/>
      <c r="D12" s="165" t="s">
        <v>17</v>
      </c>
      <c r="E12" s="165" t="s">
        <v>18</v>
      </c>
      <c r="F12" s="166"/>
      <c r="G12" s="165" t="s">
        <v>19</v>
      </c>
      <c r="H12" s="165" t="s">
        <v>17</v>
      </c>
      <c r="I12" s="165" t="s">
        <v>18</v>
      </c>
      <c r="J12" s="166"/>
      <c r="K12" s="165" t="s">
        <v>19</v>
      </c>
      <c r="L12" s="167" t="s">
        <v>17</v>
      </c>
      <c r="M12" s="167" t="s">
        <v>18</v>
      </c>
      <c r="N12" s="168"/>
      <c r="O12" s="167" t="s">
        <v>19</v>
      </c>
      <c r="P12" s="175" t="s">
        <v>17</v>
      </c>
      <c r="Q12" s="175" t="s">
        <v>18</v>
      </c>
      <c r="R12" s="168"/>
      <c r="S12" s="175" t="s">
        <v>19</v>
      </c>
      <c r="T12" s="167" t="s">
        <v>17</v>
      </c>
      <c r="U12" s="167" t="s">
        <v>18</v>
      </c>
      <c r="V12" s="168"/>
      <c r="W12" s="167" t="s">
        <v>19</v>
      </c>
      <c r="X12" s="175" t="s">
        <v>17</v>
      </c>
      <c r="Y12" s="175" t="s">
        <v>18</v>
      </c>
      <c r="Z12" s="168"/>
      <c r="AA12" s="175" t="s">
        <v>19</v>
      </c>
      <c r="AB12" s="185"/>
      <c r="AC12" s="185"/>
    </row>
    <row r="13" spans="1:31" ht="36" x14ac:dyDescent="0.3">
      <c r="A13" s="168"/>
      <c r="B13" s="168"/>
      <c r="C13" s="174"/>
      <c r="D13" s="166"/>
      <c r="E13" s="37" t="s">
        <v>20</v>
      </c>
      <c r="F13" s="36" t="s">
        <v>21</v>
      </c>
      <c r="G13" s="166"/>
      <c r="H13" s="166"/>
      <c r="I13" s="37" t="s">
        <v>20</v>
      </c>
      <c r="J13" s="36" t="s">
        <v>21</v>
      </c>
      <c r="K13" s="166"/>
      <c r="L13" s="168"/>
      <c r="M13" s="38" t="s">
        <v>20</v>
      </c>
      <c r="N13" s="34" t="s">
        <v>21</v>
      </c>
      <c r="O13" s="168"/>
      <c r="P13" s="168"/>
      <c r="Q13" s="32" t="s">
        <v>20</v>
      </c>
      <c r="R13" s="33" t="s">
        <v>21</v>
      </c>
      <c r="S13" s="168"/>
      <c r="T13" s="168"/>
      <c r="U13" s="38" t="s">
        <v>20</v>
      </c>
      <c r="V13" s="34" t="s">
        <v>21</v>
      </c>
      <c r="W13" s="168"/>
      <c r="X13" s="168"/>
      <c r="Y13" s="32" t="s">
        <v>20</v>
      </c>
      <c r="Z13" s="33" t="s">
        <v>21</v>
      </c>
      <c r="AA13" s="168"/>
      <c r="AB13" s="185"/>
      <c r="AC13" s="185"/>
    </row>
    <row r="14" spans="1:31" ht="49.5" customHeight="1" x14ac:dyDescent="0.3">
      <c r="A14" s="39" t="s">
        <v>22</v>
      </c>
      <c r="B14" s="176" t="s">
        <v>43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40">
        <v>100</v>
      </c>
      <c r="AC14" s="40">
        <f>SUM(AC15:AC19)</f>
        <v>5</v>
      </c>
    </row>
    <row r="15" spans="1:31" s="1" customFormat="1" ht="42" customHeight="1" x14ac:dyDescent="0.3">
      <c r="A15" s="41">
        <v>1</v>
      </c>
      <c r="B15" s="25" t="s">
        <v>25</v>
      </c>
      <c r="C15" s="42" t="s">
        <v>24</v>
      </c>
      <c r="D15" s="43"/>
      <c r="E15" s="43">
        <v>20</v>
      </c>
      <c r="F15" s="43" t="s">
        <v>84</v>
      </c>
      <c r="G15" s="43">
        <v>0</v>
      </c>
      <c r="H15" s="44"/>
      <c r="I15" s="45">
        <v>20</v>
      </c>
      <c r="J15" s="45" t="s">
        <v>84</v>
      </c>
      <c r="K15" s="45">
        <v>0</v>
      </c>
      <c r="L15" s="43"/>
      <c r="M15" s="43"/>
      <c r="N15" s="43"/>
      <c r="O15" s="43"/>
      <c r="P15" s="44"/>
      <c r="Q15" s="44"/>
      <c r="R15" s="44"/>
      <c r="S15" s="44"/>
      <c r="T15" s="43"/>
      <c r="U15" s="43"/>
      <c r="V15" s="43"/>
      <c r="W15" s="43"/>
      <c r="X15" s="44"/>
      <c r="Y15" s="44"/>
      <c r="Z15" s="44"/>
      <c r="AA15" s="44"/>
      <c r="AB15" s="43">
        <f>SUM(D15:E15,H15,I15,L15,M15,P15,Q15,T15,U15,X15,Y15)</f>
        <v>40</v>
      </c>
      <c r="AC15" s="43">
        <f>SUM(G15,K14,O15,S15,W15,AA15,)</f>
        <v>0</v>
      </c>
    </row>
    <row r="16" spans="1:31" ht="45" customHeight="1" x14ac:dyDescent="0.3">
      <c r="A16" s="41">
        <v>2</v>
      </c>
      <c r="B16" s="25" t="s">
        <v>23</v>
      </c>
      <c r="C16" s="46" t="s">
        <v>24</v>
      </c>
      <c r="D16" s="47">
        <v>15</v>
      </c>
      <c r="E16" s="47"/>
      <c r="F16" s="47"/>
      <c r="G16" s="47">
        <v>1</v>
      </c>
      <c r="H16" s="45"/>
      <c r="I16" s="48"/>
      <c r="J16" s="48"/>
      <c r="K16" s="48"/>
      <c r="L16" s="47"/>
      <c r="M16" s="47"/>
      <c r="N16" s="47"/>
      <c r="O16" s="47"/>
      <c r="P16" s="45"/>
      <c r="Q16" s="45"/>
      <c r="R16" s="45"/>
      <c r="S16" s="45"/>
      <c r="T16" s="47"/>
      <c r="U16" s="47"/>
      <c r="V16" s="47"/>
      <c r="W16" s="47"/>
      <c r="X16" s="45"/>
      <c r="Y16" s="45"/>
      <c r="Z16" s="45"/>
      <c r="AA16" s="45"/>
      <c r="AB16" s="43">
        <f>SUM(D16:E16,H16,I16,L16,M16,P16,Q16,T16,U16,X16,Y16)</f>
        <v>15</v>
      </c>
      <c r="AC16" s="43">
        <f>SUM(G16,K15,O16,S16,W16,AA16,)</f>
        <v>1</v>
      </c>
    </row>
    <row r="17" spans="1:30" ht="45" customHeight="1" x14ac:dyDescent="0.3">
      <c r="A17" s="41">
        <v>3</v>
      </c>
      <c r="B17" s="26" t="s">
        <v>27</v>
      </c>
      <c r="C17" s="46" t="s">
        <v>24</v>
      </c>
      <c r="D17" s="47"/>
      <c r="E17" s="47"/>
      <c r="F17" s="47"/>
      <c r="G17" s="47"/>
      <c r="H17" s="45">
        <v>5</v>
      </c>
      <c r="I17" s="45">
        <v>10</v>
      </c>
      <c r="J17" s="45" t="s">
        <v>28</v>
      </c>
      <c r="K17" s="45">
        <v>1</v>
      </c>
      <c r="L17" s="47"/>
      <c r="M17" s="47"/>
      <c r="N17" s="47"/>
      <c r="O17" s="47"/>
      <c r="P17" s="45"/>
      <c r="Q17" s="45"/>
      <c r="R17" s="45"/>
      <c r="S17" s="45"/>
      <c r="T17" s="47"/>
      <c r="U17" s="47"/>
      <c r="V17" s="47"/>
      <c r="W17" s="47"/>
      <c r="X17" s="45"/>
      <c r="Y17" s="45"/>
      <c r="Z17" s="45"/>
      <c r="AA17" s="45"/>
      <c r="AB17" s="43">
        <f>SUM(D17:E17,H17,I17,L17,M17,P17,Q17,T17,U17,X17,Y17)</f>
        <v>15</v>
      </c>
      <c r="AC17" s="43">
        <f>SUM(G17,K17,O17,S17,W17,AA17,)</f>
        <v>1</v>
      </c>
    </row>
    <row r="18" spans="1:30" ht="45" customHeight="1" x14ac:dyDescent="0.3">
      <c r="A18" s="41">
        <v>4</v>
      </c>
      <c r="B18" s="25" t="s">
        <v>46</v>
      </c>
      <c r="C18" s="42" t="s">
        <v>24</v>
      </c>
      <c r="D18" s="47"/>
      <c r="E18" s="47"/>
      <c r="F18" s="47"/>
      <c r="G18" s="47"/>
      <c r="H18" s="45"/>
      <c r="I18" s="45">
        <v>15</v>
      </c>
      <c r="J18" s="45" t="s">
        <v>28</v>
      </c>
      <c r="K18" s="45">
        <v>2</v>
      </c>
      <c r="L18" s="47"/>
      <c r="M18" s="47"/>
      <c r="N18" s="47"/>
      <c r="O18" s="47"/>
      <c r="P18" s="45"/>
      <c r="Q18" s="45"/>
      <c r="R18" s="45"/>
      <c r="S18" s="45"/>
      <c r="T18" s="47"/>
      <c r="U18" s="47"/>
      <c r="V18" s="47"/>
      <c r="W18" s="47"/>
      <c r="X18" s="45"/>
      <c r="Y18" s="45"/>
      <c r="Z18" s="45"/>
      <c r="AA18" s="45"/>
      <c r="AB18" s="43">
        <f t="shared" ref="AB18" si="0">SUM(D18,H18,I18,L18,M18,P18,Q18,T18,U18,X18,Y18)</f>
        <v>15</v>
      </c>
      <c r="AC18" s="43">
        <f t="shared" ref="AC18" si="1">SUM(G18,K18,O18,S18,W18,AA18,)</f>
        <v>2</v>
      </c>
    </row>
    <row r="19" spans="1:30" ht="45" customHeight="1" x14ac:dyDescent="0.3">
      <c r="A19" s="41">
        <v>5</v>
      </c>
      <c r="B19" s="25" t="s">
        <v>47</v>
      </c>
      <c r="C19" s="42" t="s">
        <v>24</v>
      </c>
      <c r="D19" s="47">
        <v>15</v>
      </c>
      <c r="E19" s="47"/>
      <c r="F19" s="47"/>
      <c r="G19" s="47">
        <v>1</v>
      </c>
      <c r="H19" s="48"/>
      <c r="I19" s="48"/>
      <c r="J19" s="48"/>
      <c r="K19" s="48"/>
      <c r="L19" s="47"/>
      <c r="M19" s="47"/>
      <c r="N19" s="47"/>
      <c r="O19" s="47"/>
      <c r="P19" s="45"/>
      <c r="Q19" s="45"/>
      <c r="R19" s="45"/>
      <c r="S19" s="45"/>
      <c r="T19" s="47"/>
      <c r="U19" s="47"/>
      <c r="V19" s="47"/>
      <c r="W19" s="47"/>
      <c r="X19" s="45"/>
      <c r="Y19" s="48"/>
      <c r="Z19" s="48"/>
      <c r="AA19" s="48"/>
      <c r="AB19" s="43">
        <f>SUM(D19,H19,I19,L19,M19,P19,Q19,T19,U19,X19,Y19)</f>
        <v>15</v>
      </c>
      <c r="AC19" s="43">
        <f>SUM(G19,K19,O19,S19,W19,AA19,)</f>
        <v>1</v>
      </c>
    </row>
    <row r="20" spans="1:30" ht="45" customHeight="1" x14ac:dyDescent="0.3">
      <c r="A20" s="49" t="s">
        <v>29</v>
      </c>
      <c r="B20" s="158" t="s">
        <v>48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60"/>
      <c r="AB20" s="50">
        <v>582</v>
      </c>
      <c r="AC20" s="50">
        <v>81</v>
      </c>
    </row>
    <row r="21" spans="1:30" ht="45" customHeight="1" x14ac:dyDescent="0.3">
      <c r="A21" s="51">
        <v>1</v>
      </c>
      <c r="B21" s="23" t="s">
        <v>53</v>
      </c>
      <c r="C21" s="5" t="s">
        <v>70</v>
      </c>
      <c r="D21" s="52"/>
      <c r="E21" s="52">
        <v>68</v>
      </c>
      <c r="F21" s="52" t="s">
        <v>32</v>
      </c>
      <c r="G21" s="52">
        <v>10</v>
      </c>
      <c r="H21" s="53"/>
      <c r="I21" s="53">
        <v>68</v>
      </c>
      <c r="J21" s="54" t="s">
        <v>32</v>
      </c>
      <c r="K21" s="53">
        <v>10</v>
      </c>
      <c r="L21" s="52"/>
      <c r="M21" s="52">
        <v>68</v>
      </c>
      <c r="N21" s="52" t="s">
        <v>32</v>
      </c>
      <c r="O21" s="52">
        <v>9</v>
      </c>
      <c r="P21" s="53"/>
      <c r="Q21" s="53">
        <v>53</v>
      </c>
      <c r="R21" s="54" t="s">
        <v>32</v>
      </c>
      <c r="S21" s="53">
        <v>6</v>
      </c>
      <c r="T21" s="52"/>
      <c r="U21" s="52">
        <v>23</v>
      </c>
      <c r="V21" s="52" t="s">
        <v>32</v>
      </c>
      <c r="W21" s="52">
        <v>3</v>
      </c>
      <c r="X21" s="53"/>
      <c r="Y21" s="53">
        <v>15</v>
      </c>
      <c r="Z21" s="54" t="s">
        <v>32</v>
      </c>
      <c r="AA21" s="53">
        <v>2</v>
      </c>
      <c r="AB21" s="43">
        <f>SUM(D21:E21,H21:I21,L21:M21,P21:Q21,T21:U21,X21:Y21)</f>
        <v>295</v>
      </c>
      <c r="AC21" s="43">
        <f>SUM(G21,K21,O21,S21,W21,AA21)</f>
        <v>40</v>
      </c>
      <c r="AD21" s="3"/>
    </row>
    <row r="22" spans="1:30" ht="45" customHeight="1" x14ac:dyDescent="0.3">
      <c r="A22" s="55">
        <v>2</v>
      </c>
      <c r="B22" s="24" t="s">
        <v>65</v>
      </c>
      <c r="C22" s="6" t="s">
        <v>70</v>
      </c>
      <c r="D22" s="56"/>
      <c r="E22" s="56">
        <v>68</v>
      </c>
      <c r="F22" s="56" t="s">
        <v>32</v>
      </c>
      <c r="G22" s="56">
        <v>11</v>
      </c>
      <c r="H22" s="57"/>
      <c r="I22" s="57">
        <v>68</v>
      </c>
      <c r="J22" s="58" t="s">
        <v>32</v>
      </c>
      <c r="K22" s="57">
        <v>11</v>
      </c>
      <c r="L22" s="56"/>
      <c r="M22" s="56">
        <v>68</v>
      </c>
      <c r="N22" s="56" t="s">
        <v>32</v>
      </c>
      <c r="O22" s="56">
        <v>9</v>
      </c>
      <c r="P22" s="57"/>
      <c r="Q22" s="57">
        <v>45</v>
      </c>
      <c r="R22" s="58" t="s">
        <v>32</v>
      </c>
      <c r="S22" s="57">
        <v>5</v>
      </c>
      <c r="T22" s="56"/>
      <c r="U22" s="56">
        <v>23</v>
      </c>
      <c r="V22" s="56" t="s">
        <v>32</v>
      </c>
      <c r="W22" s="56">
        <v>3</v>
      </c>
      <c r="X22" s="57"/>
      <c r="Y22" s="57">
        <v>15</v>
      </c>
      <c r="Z22" s="58" t="s">
        <v>32</v>
      </c>
      <c r="AA22" s="57">
        <v>2</v>
      </c>
      <c r="AB22" s="43">
        <f>SUM(D22:E22,H22:I22,L22:M22,P22:Q22,T22:U22,X22:Y22)</f>
        <v>287</v>
      </c>
      <c r="AC22" s="43">
        <f>SUM(G22,K22,O22,S22,W22,AA22)</f>
        <v>41</v>
      </c>
      <c r="AD22" s="3"/>
    </row>
    <row r="23" spans="1:30" ht="45" customHeight="1" x14ac:dyDescent="0.3">
      <c r="A23" s="59" t="s">
        <v>31</v>
      </c>
      <c r="B23" s="161" t="s">
        <v>44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60">
        <v>213</v>
      </c>
      <c r="AC23" s="60">
        <f>SUM(AC24:AC35)</f>
        <v>39</v>
      </c>
      <c r="AD23" s="3"/>
    </row>
    <row r="24" spans="1:30" ht="45" customHeight="1" x14ac:dyDescent="0.3">
      <c r="A24" s="41">
        <v>1</v>
      </c>
      <c r="B24" s="15" t="s">
        <v>54</v>
      </c>
      <c r="C24" s="61" t="s">
        <v>24</v>
      </c>
      <c r="D24" s="62"/>
      <c r="E24" s="62"/>
      <c r="F24" s="62"/>
      <c r="G24" s="62"/>
      <c r="H24" s="63"/>
      <c r="I24" s="63"/>
      <c r="J24" s="63"/>
      <c r="K24" s="63"/>
      <c r="L24" s="64"/>
      <c r="M24" s="64"/>
      <c r="N24" s="64"/>
      <c r="O24" s="64"/>
      <c r="P24" s="63"/>
      <c r="Q24" s="63">
        <v>8</v>
      </c>
      <c r="R24" s="63" t="s">
        <v>32</v>
      </c>
      <c r="S24" s="63">
        <v>1</v>
      </c>
      <c r="T24" s="64"/>
      <c r="U24" s="64"/>
      <c r="V24" s="64"/>
      <c r="W24" s="64"/>
      <c r="X24" s="63"/>
      <c r="Y24" s="63"/>
      <c r="Z24" s="63"/>
      <c r="AA24" s="63"/>
      <c r="AB24" s="43">
        <f>SUM(D24:E24,H24:I24,L24:M24,P24:Q24,T24:U24,X24:Y24)</f>
        <v>8</v>
      </c>
      <c r="AC24" s="43">
        <f>SUM(G24,K24,S24,O24,W24,AA24)</f>
        <v>1</v>
      </c>
      <c r="AD24" s="3"/>
    </row>
    <row r="25" spans="1:30" ht="45" customHeight="1" x14ac:dyDescent="0.3">
      <c r="A25" s="41">
        <v>2</v>
      </c>
      <c r="B25" s="16" t="s">
        <v>66</v>
      </c>
      <c r="C25" s="65" t="s">
        <v>24</v>
      </c>
      <c r="D25" s="66"/>
      <c r="E25" s="66"/>
      <c r="F25" s="66"/>
      <c r="G25" s="66"/>
      <c r="H25" s="67"/>
      <c r="I25" s="67"/>
      <c r="J25" s="67"/>
      <c r="K25" s="67"/>
      <c r="L25" s="64"/>
      <c r="M25" s="64"/>
      <c r="N25" s="64"/>
      <c r="O25" s="64"/>
      <c r="P25" s="63"/>
      <c r="Q25" s="63">
        <v>8</v>
      </c>
      <c r="R25" s="63" t="s">
        <v>32</v>
      </c>
      <c r="S25" s="63">
        <v>1</v>
      </c>
      <c r="T25" s="64"/>
      <c r="U25" s="64"/>
      <c r="V25" s="64"/>
      <c r="W25" s="64"/>
      <c r="X25" s="63"/>
      <c r="Y25" s="63"/>
      <c r="Z25" s="63"/>
      <c r="AA25" s="63"/>
      <c r="AB25" s="43">
        <f t="shared" ref="AB25:AB35" si="2">SUM(D25:E25,H25:I25,L25:M25,P25:Q25,T25:U25,X25:Y25)</f>
        <v>8</v>
      </c>
      <c r="AC25" s="43">
        <f t="shared" ref="AC25:AC35" si="3">SUM(G25,K25,S25,O25,W25,AA25)</f>
        <v>1</v>
      </c>
      <c r="AD25" s="3"/>
    </row>
    <row r="26" spans="1:30" ht="45" customHeight="1" x14ac:dyDescent="0.3">
      <c r="A26" s="41">
        <v>3</v>
      </c>
      <c r="B26" s="17" t="s">
        <v>30</v>
      </c>
      <c r="C26" s="70" t="s">
        <v>41</v>
      </c>
      <c r="D26" s="71"/>
      <c r="E26" s="71">
        <v>15</v>
      </c>
      <c r="F26" s="71" t="s">
        <v>32</v>
      </c>
      <c r="G26" s="71">
        <v>2</v>
      </c>
      <c r="H26" s="69"/>
      <c r="I26" s="72">
        <v>15</v>
      </c>
      <c r="J26" s="69" t="s">
        <v>32</v>
      </c>
      <c r="K26" s="69">
        <v>2</v>
      </c>
      <c r="L26" s="64"/>
      <c r="M26" s="64"/>
      <c r="N26" s="64"/>
      <c r="O26" s="64"/>
      <c r="P26" s="63"/>
      <c r="Q26" s="63"/>
      <c r="R26" s="63"/>
      <c r="S26" s="63"/>
      <c r="T26" s="64"/>
      <c r="U26" s="64"/>
      <c r="V26" s="64"/>
      <c r="W26" s="64"/>
      <c r="X26" s="63"/>
      <c r="Y26" s="63"/>
      <c r="Z26" s="63"/>
      <c r="AA26" s="63"/>
      <c r="AB26" s="43">
        <f t="shared" si="2"/>
        <v>30</v>
      </c>
      <c r="AC26" s="43">
        <f t="shared" si="3"/>
        <v>4</v>
      </c>
      <c r="AD26" s="3"/>
    </row>
    <row r="27" spans="1:30" ht="45" customHeight="1" x14ac:dyDescent="0.3">
      <c r="A27" s="74">
        <v>4</v>
      </c>
      <c r="B27" s="18" t="s">
        <v>56</v>
      </c>
      <c r="C27" s="75" t="s">
        <v>24</v>
      </c>
      <c r="D27" s="76"/>
      <c r="E27" s="76"/>
      <c r="F27" s="76"/>
      <c r="G27" s="76"/>
      <c r="H27" s="48"/>
      <c r="I27" s="48"/>
      <c r="J27" s="48"/>
      <c r="K27" s="48"/>
      <c r="L27" s="76"/>
      <c r="M27" s="76"/>
      <c r="N27" s="76"/>
      <c r="O27" s="76"/>
      <c r="P27" s="48"/>
      <c r="Q27" s="48">
        <v>23</v>
      </c>
      <c r="R27" s="48" t="s">
        <v>32</v>
      </c>
      <c r="S27" s="48">
        <v>2</v>
      </c>
      <c r="T27" s="76"/>
      <c r="U27" s="76"/>
      <c r="V27" s="76"/>
      <c r="W27" s="76"/>
      <c r="X27" s="48"/>
      <c r="Y27" s="48"/>
      <c r="Z27" s="48"/>
      <c r="AA27" s="48"/>
      <c r="AB27" s="43">
        <f t="shared" si="2"/>
        <v>23</v>
      </c>
      <c r="AC27" s="43">
        <f t="shared" si="3"/>
        <v>2</v>
      </c>
      <c r="AD27" s="3"/>
    </row>
    <row r="28" spans="1:30" ht="45" customHeight="1" x14ac:dyDescent="0.3">
      <c r="A28" s="74">
        <v>5</v>
      </c>
      <c r="B28" s="141" t="s">
        <v>99</v>
      </c>
      <c r="C28" s="75" t="s">
        <v>24</v>
      </c>
      <c r="D28" s="76"/>
      <c r="E28" s="76"/>
      <c r="F28" s="76"/>
      <c r="G28" s="76"/>
      <c r="H28" s="48"/>
      <c r="I28" s="48"/>
      <c r="J28" s="48"/>
      <c r="K28" s="48"/>
      <c r="L28" s="76"/>
      <c r="M28" s="76">
        <v>15</v>
      </c>
      <c r="N28" s="76" t="s">
        <v>32</v>
      </c>
      <c r="O28" s="76">
        <v>1</v>
      </c>
      <c r="P28" s="48"/>
      <c r="Q28" s="48">
        <v>8</v>
      </c>
      <c r="R28" s="48" t="s">
        <v>32</v>
      </c>
      <c r="S28" s="48">
        <v>1</v>
      </c>
      <c r="T28" s="76"/>
      <c r="U28" s="76"/>
      <c r="V28" s="76"/>
      <c r="W28" s="76"/>
      <c r="X28" s="48"/>
      <c r="Y28" s="48"/>
      <c r="Z28" s="48"/>
      <c r="AA28" s="48"/>
      <c r="AB28" s="43">
        <f t="shared" si="2"/>
        <v>23</v>
      </c>
      <c r="AC28" s="43">
        <f t="shared" si="3"/>
        <v>2</v>
      </c>
      <c r="AD28" s="3"/>
    </row>
    <row r="29" spans="1:30" ht="45" customHeight="1" x14ac:dyDescent="0.3">
      <c r="A29" s="74">
        <v>6</v>
      </c>
      <c r="B29" s="19" t="s">
        <v>87</v>
      </c>
      <c r="C29" s="75" t="s">
        <v>24</v>
      </c>
      <c r="D29" s="76"/>
      <c r="E29" s="76"/>
      <c r="F29" s="76"/>
      <c r="G29" s="76"/>
      <c r="H29" s="48"/>
      <c r="I29" s="48"/>
      <c r="J29" s="48"/>
      <c r="K29" s="48"/>
      <c r="L29" s="76"/>
      <c r="M29" s="77">
        <v>15</v>
      </c>
      <c r="N29" s="76" t="s">
        <v>32</v>
      </c>
      <c r="O29" s="76">
        <v>2</v>
      </c>
      <c r="P29" s="48"/>
      <c r="Q29" s="48"/>
      <c r="R29" s="48"/>
      <c r="S29" s="48"/>
      <c r="T29" s="76"/>
      <c r="U29" s="76"/>
      <c r="V29" s="76"/>
      <c r="W29" s="76"/>
      <c r="X29" s="48"/>
      <c r="Y29" s="48"/>
      <c r="Z29" s="48"/>
      <c r="AA29" s="48"/>
      <c r="AB29" s="43">
        <f t="shared" si="2"/>
        <v>15</v>
      </c>
      <c r="AC29" s="43">
        <f t="shared" si="3"/>
        <v>2</v>
      </c>
      <c r="AD29" s="3"/>
    </row>
    <row r="30" spans="1:30" ht="45" customHeight="1" x14ac:dyDescent="0.3">
      <c r="A30" s="78">
        <v>7</v>
      </c>
      <c r="B30" s="20" t="s">
        <v>88</v>
      </c>
      <c r="C30" s="79" t="s">
        <v>24</v>
      </c>
      <c r="D30" s="80"/>
      <c r="E30" s="80"/>
      <c r="F30" s="80"/>
      <c r="G30" s="68"/>
      <c r="H30" s="81"/>
      <c r="I30" s="81"/>
      <c r="J30" s="69"/>
      <c r="K30" s="69"/>
      <c r="L30" s="68"/>
      <c r="M30" s="76">
        <v>8</v>
      </c>
      <c r="N30" s="68" t="s">
        <v>32</v>
      </c>
      <c r="O30" s="68">
        <v>1</v>
      </c>
      <c r="P30" s="69"/>
      <c r="Q30" s="69">
        <v>15</v>
      </c>
      <c r="R30" s="69" t="s">
        <v>32</v>
      </c>
      <c r="S30" s="69">
        <v>1</v>
      </c>
      <c r="T30" s="68"/>
      <c r="U30" s="68"/>
      <c r="V30" s="68"/>
      <c r="W30" s="68"/>
      <c r="X30" s="69"/>
      <c r="Y30" s="69"/>
      <c r="Z30" s="82"/>
      <c r="AA30" s="69"/>
      <c r="AB30" s="43">
        <f t="shared" si="2"/>
        <v>23</v>
      </c>
      <c r="AC30" s="43">
        <f t="shared" si="3"/>
        <v>2</v>
      </c>
      <c r="AD30" s="3"/>
    </row>
    <row r="31" spans="1:30" ht="45" customHeight="1" x14ac:dyDescent="0.3">
      <c r="A31" s="83">
        <v>8</v>
      </c>
      <c r="B31" s="17" t="s">
        <v>33</v>
      </c>
      <c r="C31" s="84" t="s">
        <v>24</v>
      </c>
      <c r="D31" s="80"/>
      <c r="E31" s="80"/>
      <c r="F31" s="80"/>
      <c r="G31" s="68"/>
      <c r="H31" s="69"/>
      <c r="I31" s="69"/>
      <c r="J31" s="69"/>
      <c r="K31" s="69"/>
      <c r="L31" s="71"/>
      <c r="M31" s="71"/>
      <c r="N31" s="71"/>
      <c r="O31" s="71"/>
      <c r="P31" s="53"/>
      <c r="Q31" s="53"/>
      <c r="R31" s="53"/>
      <c r="S31" s="53"/>
      <c r="T31" s="71"/>
      <c r="U31" s="71">
        <v>15</v>
      </c>
      <c r="V31" s="71" t="s">
        <v>34</v>
      </c>
      <c r="W31" s="71">
        <v>6</v>
      </c>
      <c r="X31" s="53"/>
      <c r="Y31" s="53">
        <v>15</v>
      </c>
      <c r="Z31" s="53" t="s">
        <v>34</v>
      </c>
      <c r="AA31" s="53">
        <v>12</v>
      </c>
      <c r="AB31" s="43">
        <f t="shared" si="2"/>
        <v>30</v>
      </c>
      <c r="AC31" s="43">
        <f t="shared" si="3"/>
        <v>18</v>
      </c>
      <c r="AD31" s="3"/>
    </row>
    <row r="32" spans="1:30" ht="45" customHeight="1" x14ac:dyDescent="0.3">
      <c r="A32" s="41">
        <v>9</v>
      </c>
      <c r="B32" s="21" t="s">
        <v>89</v>
      </c>
      <c r="C32" s="85" t="s">
        <v>24</v>
      </c>
      <c r="D32" s="86"/>
      <c r="E32" s="86"/>
      <c r="F32" s="86"/>
      <c r="G32" s="86"/>
      <c r="H32" s="87"/>
      <c r="I32" s="88"/>
      <c r="J32" s="88"/>
      <c r="K32" s="88"/>
      <c r="L32" s="89"/>
      <c r="M32" s="90"/>
      <c r="N32" s="89"/>
      <c r="O32" s="89"/>
      <c r="P32" s="88"/>
      <c r="Q32" s="88"/>
      <c r="R32" s="58"/>
      <c r="S32" s="88"/>
      <c r="T32" s="73"/>
      <c r="U32" s="73">
        <v>15</v>
      </c>
      <c r="V32" s="73" t="s">
        <v>32</v>
      </c>
      <c r="W32" s="73">
        <v>2</v>
      </c>
      <c r="X32" s="91"/>
      <c r="Y32" s="46"/>
      <c r="Z32" s="46"/>
      <c r="AA32" s="46"/>
      <c r="AB32" s="43">
        <f t="shared" si="2"/>
        <v>15</v>
      </c>
      <c r="AC32" s="43">
        <f t="shared" si="3"/>
        <v>2</v>
      </c>
      <c r="AD32" s="3"/>
    </row>
    <row r="33" spans="1:30" ht="45" customHeight="1" x14ac:dyDescent="0.3">
      <c r="A33" s="92">
        <v>10</v>
      </c>
      <c r="B33" s="139" t="s">
        <v>55</v>
      </c>
      <c r="C33" s="93" t="s">
        <v>102</v>
      </c>
      <c r="D33" s="71">
        <v>15</v>
      </c>
      <c r="E33" s="71"/>
      <c r="F33" s="71"/>
      <c r="G33" s="71">
        <v>2</v>
      </c>
      <c r="H33" s="94"/>
      <c r="I33" s="95"/>
      <c r="J33" s="95"/>
      <c r="K33" s="95"/>
      <c r="L33" s="96"/>
      <c r="M33" s="96"/>
      <c r="N33" s="96"/>
      <c r="O33" s="96"/>
      <c r="P33" s="95"/>
      <c r="Q33" s="95"/>
      <c r="R33" s="95"/>
      <c r="S33" s="95"/>
      <c r="T33" s="96"/>
      <c r="U33" s="96"/>
      <c r="V33" s="96"/>
      <c r="W33" s="96"/>
      <c r="X33" s="95"/>
      <c r="Y33" s="48"/>
      <c r="Z33" s="48"/>
      <c r="AA33" s="48"/>
      <c r="AB33" s="43">
        <f t="shared" si="2"/>
        <v>15</v>
      </c>
      <c r="AC33" s="43">
        <f t="shared" si="3"/>
        <v>2</v>
      </c>
      <c r="AD33" s="3"/>
    </row>
    <row r="34" spans="1:30" ht="45" customHeight="1" x14ac:dyDescent="0.3">
      <c r="A34" s="78">
        <v>11</v>
      </c>
      <c r="B34" s="140" t="s">
        <v>67</v>
      </c>
      <c r="C34" s="97" t="s">
        <v>41</v>
      </c>
      <c r="D34" s="73"/>
      <c r="E34" s="73"/>
      <c r="F34" s="73"/>
      <c r="G34" s="73"/>
      <c r="H34" s="98">
        <v>15</v>
      </c>
      <c r="I34" s="99"/>
      <c r="J34" s="99"/>
      <c r="K34" s="99">
        <v>2</v>
      </c>
      <c r="L34" s="100"/>
      <c r="M34" s="100"/>
      <c r="N34" s="100"/>
      <c r="O34" s="100"/>
      <c r="P34" s="99"/>
      <c r="Q34" s="99"/>
      <c r="R34" s="99"/>
      <c r="S34" s="99"/>
      <c r="T34" s="100"/>
      <c r="U34" s="100"/>
      <c r="V34" s="100"/>
      <c r="W34" s="100"/>
      <c r="X34" s="99"/>
      <c r="Y34" s="101"/>
      <c r="Z34" s="101"/>
      <c r="AA34" s="101"/>
      <c r="AB34" s="43">
        <f t="shared" si="2"/>
        <v>15</v>
      </c>
      <c r="AC34" s="43">
        <f t="shared" si="3"/>
        <v>2</v>
      </c>
      <c r="AD34" s="3"/>
    </row>
    <row r="35" spans="1:30" ht="45" customHeight="1" x14ac:dyDescent="0.3">
      <c r="A35" s="41">
        <v>12</v>
      </c>
      <c r="B35" s="22" t="s">
        <v>57</v>
      </c>
      <c r="C35" s="102" t="s">
        <v>24</v>
      </c>
      <c r="D35" s="96"/>
      <c r="E35" s="96"/>
      <c r="F35" s="96"/>
      <c r="G35" s="96"/>
      <c r="H35" s="95"/>
      <c r="I35" s="95"/>
      <c r="J35" s="95"/>
      <c r="K35" s="95"/>
      <c r="L35" s="96"/>
      <c r="M35" s="96"/>
      <c r="N35" s="96"/>
      <c r="O35" s="96"/>
      <c r="P35" s="95"/>
      <c r="Q35" s="95"/>
      <c r="R35" s="95"/>
      <c r="S35" s="95"/>
      <c r="T35" s="96">
        <v>8</v>
      </c>
      <c r="U35" s="96"/>
      <c r="V35" s="96"/>
      <c r="W35" s="96">
        <v>1</v>
      </c>
      <c r="X35" s="95"/>
      <c r="Y35" s="48"/>
      <c r="Z35" s="48"/>
      <c r="AA35" s="48"/>
      <c r="AB35" s="43">
        <f t="shared" si="2"/>
        <v>8</v>
      </c>
      <c r="AC35" s="43">
        <f t="shared" si="3"/>
        <v>1</v>
      </c>
      <c r="AD35" s="3"/>
    </row>
    <row r="36" spans="1:30" ht="45" customHeight="1" x14ac:dyDescent="0.3">
      <c r="A36" s="103" t="s">
        <v>35</v>
      </c>
      <c r="B36" s="162" t="s">
        <v>49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4"/>
      <c r="AD36" s="3"/>
    </row>
    <row r="37" spans="1:30" ht="45" customHeight="1" x14ac:dyDescent="0.3">
      <c r="A37" s="104" t="s">
        <v>36</v>
      </c>
      <c r="B37" s="177" t="s">
        <v>58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9"/>
      <c r="AB37" s="105">
        <v>129</v>
      </c>
      <c r="AC37" s="105">
        <v>17</v>
      </c>
      <c r="AD37" s="3"/>
    </row>
    <row r="38" spans="1:30" ht="45" customHeight="1" x14ac:dyDescent="0.3">
      <c r="A38" s="106">
        <v>1</v>
      </c>
      <c r="B38" s="7" t="s">
        <v>60</v>
      </c>
      <c r="C38" s="107" t="s">
        <v>24</v>
      </c>
      <c r="D38" s="96"/>
      <c r="E38" s="96"/>
      <c r="F38" s="96"/>
      <c r="G38" s="96"/>
      <c r="H38" s="95"/>
      <c r="I38" s="95"/>
      <c r="J38" s="95"/>
      <c r="K38" s="95"/>
      <c r="L38" s="96"/>
      <c r="M38" s="96"/>
      <c r="N38" s="96"/>
      <c r="O38" s="96"/>
      <c r="P38" s="95">
        <v>5</v>
      </c>
      <c r="Q38" s="95"/>
      <c r="R38" s="95"/>
      <c r="S38" s="95">
        <v>1</v>
      </c>
      <c r="T38" s="96"/>
      <c r="U38" s="96"/>
      <c r="V38" s="96"/>
      <c r="W38" s="96"/>
      <c r="X38" s="95"/>
      <c r="Y38" s="95"/>
      <c r="Z38" s="95"/>
      <c r="AA38" s="95"/>
      <c r="AB38" s="43">
        <f t="shared" ref="AB38:AB46" si="4">SUM(D38:E38,H38:I38,L38:M38,P38:Q38,T38:U38,X38:Y38)</f>
        <v>5</v>
      </c>
      <c r="AC38" s="43">
        <f>SUM(G38,K38,O38,S38,W38,AA38)</f>
        <v>1</v>
      </c>
      <c r="AD38" s="3"/>
    </row>
    <row r="39" spans="1:30" ht="45" customHeight="1" x14ac:dyDescent="0.3">
      <c r="A39" s="106">
        <v>2</v>
      </c>
      <c r="B39" s="7" t="s">
        <v>62</v>
      </c>
      <c r="C39" s="94" t="s">
        <v>24</v>
      </c>
      <c r="D39" s="96"/>
      <c r="E39" s="96"/>
      <c r="F39" s="96"/>
      <c r="G39" s="96"/>
      <c r="H39" s="95"/>
      <c r="I39" s="95"/>
      <c r="J39" s="95"/>
      <c r="K39" s="95"/>
      <c r="L39" s="96"/>
      <c r="M39" s="108"/>
      <c r="N39" s="108"/>
      <c r="O39" s="108"/>
      <c r="P39" s="109"/>
      <c r="Q39" s="109"/>
      <c r="R39" s="109"/>
      <c r="S39" s="109"/>
      <c r="T39" s="108"/>
      <c r="U39" s="108">
        <v>15</v>
      </c>
      <c r="V39" s="108" t="s">
        <v>32</v>
      </c>
      <c r="W39" s="108">
        <v>2</v>
      </c>
      <c r="X39" s="95"/>
      <c r="Y39" s="95"/>
      <c r="Z39" s="95"/>
      <c r="AA39" s="95"/>
      <c r="AB39" s="43">
        <f t="shared" si="4"/>
        <v>15</v>
      </c>
      <c r="AC39" s="43">
        <f t="shared" ref="AC39:AC46" si="5">SUM(G39,K39,O39,S39,W39,AA39)</f>
        <v>2</v>
      </c>
      <c r="AD39" s="3"/>
    </row>
    <row r="40" spans="1:30" ht="45" customHeight="1" x14ac:dyDescent="0.3">
      <c r="A40" s="106">
        <v>3</v>
      </c>
      <c r="B40" s="7" t="s">
        <v>94</v>
      </c>
      <c r="C40" s="94" t="s">
        <v>24</v>
      </c>
      <c r="D40" s="96"/>
      <c r="E40" s="96"/>
      <c r="F40" s="96"/>
      <c r="G40" s="96"/>
      <c r="H40" s="95"/>
      <c r="I40" s="95"/>
      <c r="J40" s="95"/>
      <c r="K40" s="95"/>
      <c r="L40" s="96"/>
      <c r="M40" s="108"/>
      <c r="N40" s="108"/>
      <c r="O40" s="108"/>
      <c r="P40" s="109"/>
      <c r="Q40" s="109"/>
      <c r="R40" s="109"/>
      <c r="S40" s="109"/>
      <c r="T40" s="108"/>
      <c r="U40" s="108"/>
      <c r="V40" s="108"/>
      <c r="W40" s="108"/>
      <c r="X40" s="95"/>
      <c r="Y40" s="95">
        <v>8</v>
      </c>
      <c r="Z40" s="95" t="s">
        <v>32</v>
      </c>
      <c r="AA40" s="95">
        <v>1</v>
      </c>
      <c r="AB40" s="43">
        <f t="shared" si="4"/>
        <v>8</v>
      </c>
      <c r="AC40" s="43">
        <f t="shared" si="5"/>
        <v>1</v>
      </c>
      <c r="AD40" s="3"/>
    </row>
    <row r="41" spans="1:30" ht="45" customHeight="1" x14ac:dyDescent="0.3">
      <c r="A41" s="106">
        <v>4</v>
      </c>
      <c r="B41" s="7" t="s">
        <v>63</v>
      </c>
      <c r="C41" s="94" t="s">
        <v>80</v>
      </c>
      <c r="D41" s="96"/>
      <c r="E41" s="96"/>
      <c r="F41" s="96"/>
      <c r="G41" s="96"/>
      <c r="H41" s="95"/>
      <c r="I41" s="95"/>
      <c r="J41" s="95"/>
      <c r="K41" s="95"/>
      <c r="L41" s="96"/>
      <c r="M41" s="108"/>
      <c r="N41" s="108"/>
      <c r="O41" s="108"/>
      <c r="P41" s="109"/>
      <c r="Q41" s="109">
        <v>15</v>
      </c>
      <c r="R41" s="109" t="s">
        <v>32</v>
      </c>
      <c r="S41" s="109">
        <v>2</v>
      </c>
      <c r="T41" s="108"/>
      <c r="U41" s="108"/>
      <c r="V41" s="108"/>
      <c r="W41" s="108"/>
      <c r="X41" s="95"/>
      <c r="Y41" s="95"/>
      <c r="Z41" s="95"/>
      <c r="AA41" s="95"/>
      <c r="AB41" s="43">
        <f t="shared" si="4"/>
        <v>15</v>
      </c>
      <c r="AC41" s="43">
        <f t="shared" si="5"/>
        <v>2</v>
      </c>
      <c r="AD41" s="3"/>
    </row>
    <row r="42" spans="1:30" ht="45" customHeight="1" x14ac:dyDescent="0.3">
      <c r="A42" s="106">
        <v>5</v>
      </c>
      <c r="B42" s="7" t="s">
        <v>64</v>
      </c>
      <c r="C42" s="94" t="s">
        <v>81</v>
      </c>
      <c r="D42" s="96"/>
      <c r="E42" s="96"/>
      <c r="F42" s="96"/>
      <c r="G42" s="96"/>
      <c r="H42" s="95"/>
      <c r="I42" s="95"/>
      <c r="J42" s="95"/>
      <c r="K42" s="95"/>
      <c r="L42" s="96"/>
      <c r="M42" s="108"/>
      <c r="N42" s="108"/>
      <c r="O42" s="108"/>
      <c r="P42" s="109"/>
      <c r="Q42" s="109"/>
      <c r="R42" s="109"/>
      <c r="S42" s="109"/>
      <c r="T42" s="108"/>
      <c r="U42" s="108">
        <v>8</v>
      </c>
      <c r="V42" s="108" t="s">
        <v>32</v>
      </c>
      <c r="W42" s="108">
        <v>1</v>
      </c>
      <c r="X42" s="95"/>
      <c r="Y42" s="95"/>
      <c r="Z42" s="95"/>
      <c r="AA42" s="95"/>
      <c r="AB42" s="43">
        <f t="shared" si="4"/>
        <v>8</v>
      </c>
      <c r="AC42" s="43">
        <f t="shared" si="5"/>
        <v>1</v>
      </c>
      <c r="AD42" s="3"/>
    </row>
    <row r="43" spans="1:30" ht="45" customHeight="1" x14ac:dyDescent="0.3">
      <c r="A43" s="106">
        <v>6</v>
      </c>
      <c r="B43" s="7" t="s">
        <v>97</v>
      </c>
      <c r="C43" s="94" t="s">
        <v>81</v>
      </c>
      <c r="D43" s="96"/>
      <c r="E43" s="96"/>
      <c r="F43" s="96"/>
      <c r="G43" s="96"/>
      <c r="H43" s="95"/>
      <c r="I43" s="95"/>
      <c r="J43" s="95"/>
      <c r="K43" s="95"/>
      <c r="L43" s="96"/>
      <c r="M43" s="108"/>
      <c r="N43" s="108"/>
      <c r="O43" s="108"/>
      <c r="P43" s="109"/>
      <c r="Q43" s="109"/>
      <c r="R43" s="109"/>
      <c r="S43" s="109"/>
      <c r="T43" s="108"/>
      <c r="U43" s="108">
        <v>15</v>
      </c>
      <c r="V43" s="108" t="s">
        <v>32</v>
      </c>
      <c r="W43" s="76">
        <v>2</v>
      </c>
      <c r="X43" s="95"/>
      <c r="Y43" s="95"/>
      <c r="Z43" s="95"/>
      <c r="AA43" s="95"/>
      <c r="AB43" s="43">
        <f t="shared" si="4"/>
        <v>15</v>
      </c>
      <c r="AC43" s="43">
        <f t="shared" si="5"/>
        <v>2</v>
      </c>
      <c r="AD43" s="3"/>
    </row>
    <row r="44" spans="1:30" ht="45" customHeight="1" x14ac:dyDescent="0.3">
      <c r="A44" s="106">
        <v>7</v>
      </c>
      <c r="B44" s="7" t="s">
        <v>98</v>
      </c>
      <c r="C44" s="94" t="s">
        <v>42</v>
      </c>
      <c r="D44" s="96"/>
      <c r="E44" s="96"/>
      <c r="F44" s="96"/>
      <c r="G44" s="96"/>
      <c r="H44" s="95"/>
      <c r="I44" s="95"/>
      <c r="J44" s="95"/>
      <c r="K44" s="95"/>
      <c r="L44" s="96"/>
      <c r="M44" s="108"/>
      <c r="N44" s="108"/>
      <c r="O44" s="108"/>
      <c r="P44" s="109"/>
      <c r="Q44" s="109"/>
      <c r="R44" s="109"/>
      <c r="S44" s="109"/>
      <c r="T44" s="108"/>
      <c r="U44" s="108"/>
      <c r="V44" s="108"/>
      <c r="W44" s="76"/>
      <c r="X44" s="95"/>
      <c r="Y44" s="95">
        <v>15</v>
      </c>
      <c r="Z44" s="95" t="s">
        <v>32</v>
      </c>
      <c r="AA44" s="95">
        <v>2</v>
      </c>
      <c r="AB44" s="43">
        <f t="shared" si="4"/>
        <v>15</v>
      </c>
      <c r="AC44" s="43">
        <f t="shared" si="5"/>
        <v>2</v>
      </c>
      <c r="AD44" s="3"/>
    </row>
    <row r="45" spans="1:30" ht="45" customHeight="1" x14ac:dyDescent="0.3">
      <c r="A45" s="106">
        <v>8</v>
      </c>
      <c r="B45" s="7" t="s">
        <v>68</v>
      </c>
      <c r="C45" s="110" t="s">
        <v>24</v>
      </c>
      <c r="D45" s="111"/>
      <c r="E45" s="111"/>
      <c r="F45" s="111"/>
      <c r="G45" s="111"/>
      <c r="H45" s="46"/>
      <c r="I45" s="46"/>
      <c r="J45" s="46"/>
      <c r="K45" s="46"/>
      <c r="L45" s="111"/>
      <c r="M45" s="111"/>
      <c r="N45" s="111"/>
      <c r="O45" s="111"/>
      <c r="P45" s="46"/>
      <c r="Q45" s="46">
        <v>8</v>
      </c>
      <c r="R45" s="46" t="s">
        <v>32</v>
      </c>
      <c r="S45" s="46">
        <v>1</v>
      </c>
      <c r="T45" s="111"/>
      <c r="U45" s="111">
        <v>8</v>
      </c>
      <c r="V45" s="111" t="s">
        <v>32</v>
      </c>
      <c r="W45" s="111">
        <v>1</v>
      </c>
      <c r="X45" s="46"/>
      <c r="Y45" s="46">
        <v>8</v>
      </c>
      <c r="Z45" s="46" t="s">
        <v>32</v>
      </c>
      <c r="AA45" s="46">
        <v>1</v>
      </c>
      <c r="AB45" s="43">
        <f t="shared" si="4"/>
        <v>24</v>
      </c>
      <c r="AC45" s="43">
        <f t="shared" si="5"/>
        <v>3</v>
      </c>
      <c r="AD45" s="3"/>
    </row>
    <row r="46" spans="1:30" ht="45" customHeight="1" x14ac:dyDescent="0.3">
      <c r="A46" s="106">
        <v>9</v>
      </c>
      <c r="B46" s="7" t="s">
        <v>69</v>
      </c>
      <c r="C46" s="110" t="s">
        <v>24</v>
      </c>
      <c r="D46" s="111"/>
      <c r="E46" s="111"/>
      <c r="F46" s="111"/>
      <c r="G46" s="111"/>
      <c r="H46" s="46"/>
      <c r="I46" s="46"/>
      <c r="J46" s="46"/>
      <c r="K46" s="46"/>
      <c r="L46" s="111"/>
      <c r="M46" s="111"/>
      <c r="N46" s="111"/>
      <c r="O46" s="111"/>
      <c r="P46" s="46"/>
      <c r="Q46" s="46">
        <v>8</v>
      </c>
      <c r="R46" s="46" t="s">
        <v>32</v>
      </c>
      <c r="S46" s="46">
        <v>1</v>
      </c>
      <c r="T46" s="111"/>
      <c r="U46" s="111">
        <v>8</v>
      </c>
      <c r="V46" s="111" t="s">
        <v>32</v>
      </c>
      <c r="W46" s="111">
        <v>1</v>
      </c>
      <c r="X46" s="46"/>
      <c r="Y46" s="46">
        <v>8</v>
      </c>
      <c r="Z46" s="46" t="s">
        <v>32</v>
      </c>
      <c r="AA46" s="46">
        <v>1</v>
      </c>
      <c r="AB46" s="43">
        <f t="shared" si="4"/>
        <v>24</v>
      </c>
      <c r="AC46" s="43">
        <f t="shared" si="5"/>
        <v>3</v>
      </c>
      <c r="AD46" s="3"/>
    </row>
    <row r="47" spans="1:30" ht="45" customHeight="1" x14ac:dyDescent="0.3">
      <c r="A47" s="112" t="s">
        <v>37</v>
      </c>
      <c r="B47" s="180" t="s">
        <v>59</v>
      </c>
      <c r="C47" s="181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3"/>
      <c r="AB47" s="105">
        <v>130</v>
      </c>
      <c r="AC47" s="105">
        <f>SUM(AC48:AC55)</f>
        <v>17</v>
      </c>
      <c r="AD47" s="3"/>
    </row>
    <row r="48" spans="1:30" ht="45" customHeight="1" x14ac:dyDescent="0.3">
      <c r="A48" s="41">
        <v>1</v>
      </c>
      <c r="B48" s="7" t="s">
        <v>71</v>
      </c>
      <c r="C48" s="113" t="s">
        <v>24</v>
      </c>
      <c r="D48" s="114"/>
      <c r="E48" s="114"/>
      <c r="F48" s="114"/>
      <c r="G48" s="114"/>
      <c r="H48" s="42"/>
      <c r="I48" s="42"/>
      <c r="J48" s="42"/>
      <c r="K48" s="42"/>
      <c r="L48" s="114"/>
      <c r="M48" s="114"/>
      <c r="N48" s="114"/>
      <c r="O48" s="114"/>
      <c r="P48" s="42"/>
      <c r="Q48" s="42">
        <v>8</v>
      </c>
      <c r="R48" s="109" t="s">
        <v>32</v>
      </c>
      <c r="S48" s="42">
        <v>1</v>
      </c>
      <c r="T48" s="114"/>
      <c r="U48" s="96">
        <v>8</v>
      </c>
      <c r="V48" s="96" t="s">
        <v>32</v>
      </c>
      <c r="W48" s="96">
        <v>1</v>
      </c>
      <c r="X48" s="95"/>
      <c r="Y48" s="95">
        <v>8</v>
      </c>
      <c r="Z48" s="42" t="s">
        <v>32</v>
      </c>
      <c r="AA48" s="42">
        <v>1</v>
      </c>
      <c r="AB48" s="43">
        <f>SUM(D48:E48,H48:I48,L48:M48,P48:Q48,T48:U48,X48:Y48)</f>
        <v>24</v>
      </c>
      <c r="AC48" s="43">
        <f>SUM(G48,K48,O48,S48,W48,AA48)</f>
        <v>3</v>
      </c>
      <c r="AD48" s="3"/>
    </row>
    <row r="49" spans="1:30" ht="45" customHeight="1" x14ac:dyDescent="0.3">
      <c r="A49" s="41">
        <v>2</v>
      </c>
      <c r="B49" s="7" t="s">
        <v>72</v>
      </c>
      <c r="C49" s="113" t="s">
        <v>24</v>
      </c>
      <c r="D49" s="114"/>
      <c r="E49" s="114"/>
      <c r="F49" s="114"/>
      <c r="G49" s="114"/>
      <c r="H49" s="42"/>
      <c r="I49" s="42"/>
      <c r="J49" s="42"/>
      <c r="K49" s="42"/>
      <c r="L49" s="114"/>
      <c r="M49" s="114"/>
      <c r="N49" s="114"/>
      <c r="O49" s="114"/>
      <c r="P49" s="113"/>
      <c r="Q49" s="113"/>
      <c r="R49" s="109"/>
      <c r="S49" s="113"/>
      <c r="T49" s="115"/>
      <c r="U49" s="96">
        <v>8</v>
      </c>
      <c r="V49" s="96" t="s">
        <v>32</v>
      </c>
      <c r="W49" s="96">
        <v>1</v>
      </c>
      <c r="X49" s="95"/>
      <c r="Y49" s="95">
        <v>8</v>
      </c>
      <c r="Z49" s="42" t="s">
        <v>32</v>
      </c>
      <c r="AA49" s="42">
        <v>1</v>
      </c>
      <c r="AB49" s="43">
        <f>SUM(D49:E49,H49:I49,L49:M49,P49:Q49,T49:U49,X49:Y49)</f>
        <v>16</v>
      </c>
      <c r="AC49" s="43">
        <f t="shared" ref="AC49:AC55" si="6">SUM(G49,K49,O49,S49,W49,AA49)</f>
        <v>2</v>
      </c>
      <c r="AD49" s="3"/>
    </row>
    <row r="50" spans="1:30" ht="45" customHeight="1" x14ac:dyDescent="0.3">
      <c r="A50" s="41">
        <v>3</v>
      </c>
      <c r="B50" s="7" t="s">
        <v>95</v>
      </c>
      <c r="C50" s="42" t="s">
        <v>81</v>
      </c>
      <c r="D50" s="114"/>
      <c r="E50" s="114"/>
      <c r="F50" s="114"/>
      <c r="G50" s="114"/>
      <c r="H50" s="42"/>
      <c r="I50" s="42"/>
      <c r="J50" s="42"/>
      <c r="K50" s="42"/>
      <c r="L50" s="114"/>
      <c r="M50" s="116"/>
      <c r="N50" s="96"/>
      <c r="O50" s="116"/>
      <c r="P50" s="117"/>
      <c r="Q50" s="117">
        <v>15</v>
      </c>
      <c r="R50" s="109" t="s">
        <v>32</v>
      </c>
      <c r="S50" s="117">
        <v>2</v>
      </c>
      <c r="T50" s="108"/>
      <c r="U50" s="108">
        <v>15</v>
      </c>
      <c r="V50" s="108" t="s">
        <v>32</v>
      </c>
      <c r="W50" s="108">
        <v>2</v>
      </c>
      <c r="X50" s="95"/>
      <c r="Y50" s="95"/>
      <c r="Z50" s="42"/>
      <c r="AA50" s="42"/>
      <c r="AB50" s="43">
        <f>SUM(D50:E50,H50:I50,L50:M50,P50:Q50,T50:U50,X50:Y50)</f>
        <v>30</v>
      </c>
      <c r="AC50" s="43">
        <f t="shared" si="6"/>
        <v>4</v>
      </c>
      <c r="AD50" s="3"/>
    </row>
    <row r="51" spans="1:30" ht="45" customHeight="1" x14ac:dyDescent="0.3">
      <c r="A51" s="41">
        <v>4</v>
      </c>
      <c r="B51" s="7" t="s">
        <v>73</v>
      </c>
      <c r="C51" s="42" t="s">
        <v>42</v>
      </c>
      <c r="D51" s="114"/>
      <c r="E51" s="114"/>
      <c r="F51" s="114"/>
      <c r="G51" s="114"/>
      <c r="H51" s="42"/>
      <c r="I51" s="42"/>
      <c r="J51" s="42"/>
      <c r="K51" s="42"/>
      <c r="L51" s="114"/>
      <c r="M51" s="116"/>
      <c r="N51" s="96"/>
      <c r="O51" s="116"/>
      <c r="P51" s="117"/>
      <c r="Q51" s="117"/>
      <c r="R51" s="109"/>
      <c r="S51" s="117"/>
      <c r="T51" s="108"/>
      <c r="U51" s="108">
        <v>8</v>
      </c>
      <c r="V51" s="108" t="s">
        <v>32</v>
      </c>
      <c r="W51" s="108">
        <v>1</v>
      </c>
      <c r="X51" s="95"/>
      <c r="Y51" s="95">
        <v>8</v>
      </c>
      <c r="Z51" s="42" t="s">
        <v>32</v>
      </c>
      <c r="AA51" s="42">
        <v>1</v>
      </c>
      <c r="AB51" s="43">
        <f t="shared" ref="AB51:AB55" si="7">SUM(D51:E51,H51:I51,L51:M51,P51:Q51,T51:U51,X51:Y51)</f>
        <v>16</v>
      </c>
      <c r="AC51" s="43">
        <f t="shared" si="6"/>
        <v>2</v>
      </c>
      <c r="AD51" s="3"/>
    </row>
    <row r="52" spans="1:30" ht="45" customHeight="1" x14ac:dyDescent="0.3">
      <c r="A52" s="41">
        <v>5</v>
      </c>
      <c r="B52" s="7" t="s">
        <v>74</v>
      </c>
      <c r="C52" s="42" t="s">
        <v>80</v>
      </c>
      <c r="D52" s="114"/>
      <c r="E52" s="114"/>
      <c r="F52" s="114"/>
      <c r="G52" s="114"/>
      <c r="H52" s="42"/>
      <c r="I52" s="42"/>
      <c r="J52" s="42"/>
      <c r="K52" s="42"/>
      <c r="L52" s="114"/>
      <c r="M52" s="116"/>
      <c r="N52" s="96"/>
      <c r="O52" s="116"/>
      <c r="P52" s="117"/>
      <c r="Q52" s="117">
        <v>15</v>
      </c>
      <c r="R52" s="109" t="s">
        <v>32</v>
      </c>
      <c r="S52" s="117">
        <v>2</v>
      </c>
      <c r="T52" s="108"/>
      <c r="U52" s="108"/>
      <c r="V52" s="108"/>
      <c r="W52" s="108"/>
      <c r="X52" s="95"/>
      <c r="Y52" s="95"/>
      <c r="Z52" s="42"/>
      <c r="AA52" s="42"/>
      <c r="AB52" s="43">
        <f t="shared" si="7"/>
        <v>15</v>
      </c>
      <c r="AC52" s="43">
        <f t="shared" si="6"/>
        <v>2</v>
      </c>
      <c r="AD52" s="3"/>
    </row>
    <row r="53" spans="1:30" ht="45" customHeight="1" x14ac:dyDescent="0.3">
      <c r="A53" s="41">
        <v>6</v>
      </c>
      <c r="B53" s="7" t="s">
        <v>90</v>
      </c>
      <c r="C53" s="42" t="s">
        <v>42</v>
      </c>
      <c r="D53" s="114"/>
      <c r="E53" s="114"/>
      <c r="F53" s="114"/>
      <c r="G53" s="114"/>
      <c r="H53" s="42"/>
      <c r="I53" s="42"/>
      <c r="J53" s="42"/>
      <c r="K53" s="42"/>
      <c r="L53" s="114"/>
      <c r="M53" s="116"/>
      <c r="N53" s="96"/>
      <c r="O53" s="116"/>
      <c r="P53" s="117"/>
      <c r="Q53" s="117"/>
      <c r="R53" s="109"/>
      <c r="S53" s="117"/>
      <c r="T53" s="108"/>
      <c r="U53" s="108">
        <v>8</v>
      </c>
      <c r="V53" s="108" t="s">
        <v>32</v>
      </c>
      <c r="W53" s="108">
        <v>1</v>
      </c>
      <c r="X53" s="95"/>
      <c r="Y53" s="95">
        <v>5</v>
      </c>
      <c r="Z53" s="42" t="s">
        <v>32</v>
      </c>
      <c r="AA53" s="42">
        <v>1</v>
      </c>
      <c r="AB53" s="43">
        <v>13</v>
      </c>
      <c r="AC53" s="43">
        <f t="shared" si="6"/>
        <v>2</v>
      </c>
      <c r="AD53" s="3"/>
    </row>
    <row r="54" spans="1:30" ht="45" customHeight="1" x14ac:dyDescent="0.3">
      <c r="A54" s="41">
        <v>7</v>
      </c>
      <c r="B54" s="7" t="s">
        <v>91</v>
      </c>
      <c r="C54" s="113" t="s">
        <v>24</v>
      </c>
      <c r="D54" s="114"/>
      <c r="E54" s="114"/>
      <c r="F54" s="114"/>
      <c r="G54" s="114"/>
      <c r="H54" s="42"/>
      <c r="I54" s="42"/>
      <c r="J54" s="42"/>
      <c r="K54" s="42"/>
      <c r="L54" s="114"/>
      <c r="M54" s="116"/>
      <c r="N54" s="96"/>
      <c r="O54" s="116"/>
      <c r="P54" s="117"/>
      <c r="Q54" s="117"/>
      <c r="R54" s="109"/>
      <c r="S54" s="117"/>
      <c r="T54" s="108"/>
      <c r="U54" s="108">
        <v>8</v>
      </c>
      <c r="V54" s="108" t="s">
        <v>32</v>
      </c>
      <c r="W54" s="108">
        <v>1</v>
      </c>
      <c r="X54" s="95"/>
      <c r="Y54" s="95"/>
      <c r="Z54" s="42"/>
      <c r="AA54" s="42"/>
      <c r="AB54" s="43">
        <f t="shared" si="7"/>
        <v>8</v>
      </c>
      <c r="AC54" s="43">
        <f t="shared" si="6"/>
        <v>1</v>
      </c>
      <c r="AD54" s="3"/>
    </row>
    <row r="55" spans="1:30" ht="45" customHeight="1" x14ac:dyDescent="0.3">
      <c r="A55" s="41">
        <v>8</v>
      </c>
      <c r="B55" s="7" t="s">
        <v>101</v>
      </c>
      <c r="C55" s="113" t="s">
        <v>24</v>
      </c>
      <c r="D55" s="114"/>
      <c r="E55" s="114"/>
      <c r="F55" s="114"/>
      <c r="G55" s="114"/>
      <c r="H55" s="42"/>
      <c r="I55" s="42"/>
      <c r="J55" s="42"/>
      <c r="K55" s="42"/>
      <c r="L55" s="114"/>
      <c r="M55" s="114"/>
      <c r="N55" s="111"/>
      <c r="O55" s="114"/>
      <c r="P55" s="42"/>
      <c r="Q55" s="35"/>
      <c r="R55" s="35"/>
      <c r="S55" s="35"/>
      <c r="T55" s="108"/>
      <c r="U55" s="116"/>
      <c r="V55" s="116"/>
      <c r="W55" s="116"/>
      <c r="X55" s="46"/>
      <c r="Y55" s="42">
        <v>8</v>
      </c>
      <c r="Z55" s="42" t="s">
        <v>32</v>
      </c>
      <c r="AA55" s="42">
        <v>1</v>
      </c>
      <c r="AB55" s="43">
        <f t="shared" si="7"/>
        <v>8</v>
      </c>
      <c r="AC55" s="43">
        <f t="shared" si="6"/>
        <v>1</v>
      </c>
      <c r="AD55" s="3"/>
    </row>
    <row r="56" spans="1:30" ht="45" customHeight="1" x14ac:dyDescent="0.3">
      <c r="A56" s="104" t="s">
        <v>96</v>
      </c>
      <c r="B56" s="157" t="s">
        <v>83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05" t="s">
        <v>82</v>
      </c>
      <c r="AC56" s="105">
        <f>AC57</f>
        <v>33</v>
      </c>
      <c r="AD56" s="3"/>
    </row>
    <row r="57" spans="1:30" ht="45" customHeight="1" x14ac:dyDescent="0.3">
      <c r="A57" s="118">
        <v>1</v>
      </c>
      <c r="B57" s="119" t="s">
        <v>50</v>
      </c>
      <c r="C57" s="42" t="s">
        <v>24</v>
      </c>
      <c r="D57" s="43"/>
      <c r="E57" s="43"/>
      <c r="F57" s="43"/>
      <c r="G57" s="43"/>
      <c r="H57" s="120"/>
      <c r="I57" s="120"/>
      <c r="J57" s="120"/>
      <c r="K57" s="44"/>
      <c r="L57" s="170" t="s">
        <v>61</v>
      </c>
      <c r="M57" s="170"/>
      <c r="N57" s="170"/>
      <c r="O57" s="43">
        <v>8</v>
      </c>
      <c r="P57" s="171" t="s">
        <v>79</v>
      </c>
      <c r="Q57" s="171"/>
      <c r="R57" s="171"/>
      <c r="S57" s="44">
        <v>8</v>
      </c>
      <c r="T57" s="170" t="s">
        <v>61</v>
      </c>
      <c r="U57" s="170"/>
      <c r="V57" s="170"/>
      <c r="W57" s="43">
        <v>8</v>
      </c>
      <c r="X57" s="172" t="s">
        <v>61</v>
      </c>
      <c r="Y57" s="172"/>
      <c r="Z57" s="172"/>
      <c r="AA57" s="44">
        <v>9</v>
      </c>
      <c r="AB57" s="43" t="s">
        <v>82</v>
      </c>
      <c r="AC57" s="43">
        <f>SUM(G57,K57,O57,S57,W57,AA57)</f>
        <v>33</v>
      </c>
      <c r="AD57" s="3"/>
    </row>
    <row r="58" spans="1:30" ht="45" customHeight="1" x14ac:dyDescent="0.3">
      <c r="A58" s="135" t="s">
        <v>38</v>
      </c>
      <c r="B58" s="148" t="s">
        <v>39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50"/>
      <c r="AB58" s="121">
        <v>75</v>
      </c>
      <c r="AC58" s="121">
        <f>SUM(AC59:AC61)</f>
        <v>5</v>
      </c>
      <c r="AD58" s="3"/>
    </row>
    <row r="59" spans="1:30" ht="45" customHeight="1" x14ac:dyDescent="0.3">
      <c r="A59" s="118">
        <v>1</v>
      </c>
      <c r="B59" s="138" t="s">
        <v>26</v>
      </c>
      <c r="C59" s="122" t="s">
        <v>24</v>
      </c>
      <c r="D59" s="47"/>
      <c r="E59" s="47">
        <v>15</v>
      </c>
      <c r="F59" s="47" t="s">
        <v>32</v>
      </c>
      <c r="G59" s="47">
        <v>2</v>
      </c>
      <c r="H59" s="45"/>
      <c r="I59" s="45"/>
      <c r="J59" s="45"/>
      <c r="K59" s="45"/>
      <c r="L59" s="47"/>
      <c r="M59" s="47"/>
      <c r="N59" s="47"/>
      <c r="O59" s="47"/>
      <c r="P59" s="45"/>
      <c r="Q59" s="45"/>
      <c r="R59" s="45"/>
      <c r="S59" s="45"/>
      <c r="T59" s="47"/>
      <c r="U59" s="47"/>
      <c r="V59" s="47"/>
      <c r="W59" s="47"/>
      <c r="X59" s="45"/>
      <c r="Y59" s="45"/>
      <c r="Z59" s="45"/>
      <c r="AA59" s="45"/>
      <c r="AB59" s="43">
        <f>SUM(D59,E59,H59,I59,L59,M59,P59,Q59,T59,U59,X59,Y59)</f>
        <v>15</v>
      </c>
      <c r="AC59" s="43">
        <f>SUM(G59,K59,O59,S59,W59,AA59,)</f>
        <v>2</v>
      </c>
    </row>
    <row r="60" spans="1:30" ht="45" customHeight="1" x14ac:dyDescent="0.3">
      <c r="A60" s="41">
        <v>2</v>
      </c>
      <c r="B60" s="136" t="s">
        <v>100</v>
      </c>
      <c r="C60" s="122" t="s">
        <v>24</v>
      </c>
      <c r="D60" s="47"/>
      <c r="E60" s="47"/>
      <c r="F60" s="47"/>
      <c r="G60" s="47"/>
      <c r="H60" s="45"/>
      <c r="I60" s="45">
        <v>15</v>
      </c>
      <c r="J60" s="45" t="s">
        <v>32</v>
      </c>
      <c r="K60" s="45">
        <v>2</v>
      </c>
      <c r="L60" s="47"/>
      <c r="M60" s="47"/>
      <c r="N60" s="47"/>
      <c r="O60" s="47"/>
      <c r="P60" s="45"/>
      <c r="Q60" s="45"/>
      <c r="R60" s="45"/>
      <c r="S60" s="45"/>
      <c r="T60" s="47"/>
      <c r="U60" s="47"/>
      <c r="V60" s="47"/>
      <c r="W60" s="47"/>
      <c r="X60" s="45"/>
      <c r="Y60" s="45"/>
      <c r="Z60" s="45"/>
      <c r="AA60" s="45"/>
      <c r="AB60" s="43">
        <f t="shared" ref="AB60:AB61" si="8">SUM(D60,E60,H60,I60,L60,M60,P60,Q60,T60,U60,X60,Y60)</f>
        <v>15</v>
      </c>
      <c r="AC60" s="43">
        <f>SUM(G60,K60,O60,S60,W60,AA60,)</f>
        <v>2</v>
      </c>
    </row>
    <row r="61" spans="1:30" ht="45" customHeight="1" x14ac:dyDescent="0.3">
      <c r="A61" s="123">
        <v>3</v>
      </c>
      <c r="B61" s="137" t="s">
        <v>45</v>
      </c>
      <c r="C61" s="124" t="s">
        <v>24</v>
      </c>
      <c r="D61" s="125">
        <v>8</v>
      </c>
      <c r="E61" s="125"/>
      <c r="F61" s="125"/>
      <c r="G61" s="125">
        <v>1</v>
      </c>
      <c r="H61" s="126"/>
      <c r="I61" s="126"/>
      <c r="J61" s="126"/>
      <c r="K61" s="126"/>
      <c r="L61" s="127"/>
      <c r="M61" s="125"/>
      <c r="N61" s="125"/>
      <c r="O61" s="125"/>
      <c r="P61" s="126"/>
      <c r="Q61" s="126"/>
      <c r="R61" s="126"/>
      <c r="S61" s="126"/>
      <c r="T61" s="125"/>
      <c r="U61" s="125"/>
      <c r="V61" s="125"/>
      <c r="W61" s="125"/>
      <c r="X61" s="126"/>
      <c r="Y61" s="126"/>
      <c r="Z61" s="126"/>
      <c r="AA61" s="126"/>
      <c r="AB61" s="128">
        <f t="shared" si="8"/>
        <v>8</v>
      </c>
      <c r="AC61" s="129">
        <f>SUM(G61,K61,O61,S61,W61,AA61)</f>
        <v>1</v>
      </c>
      <c r="AD61" s="3"/>
    </row>
    <row r="62" spans="1:30" ht="45" customHeight="1" x14ac:dyDescent="0.3">
      <c r="A62" s="151" t="s">
        <v>75</v>
      </c>
      <c r="B62" s="151"/>
      <c r="C62" s="151"/>
      <c r="D62" s="130">
        <f>SUM(D15:D19,D21:D22,D24:D35,D38:D46,D57:D57,D59:D61)</f>
        <v>53</v>
      </c>
      <c r="E62" s="130">
        <f>SUM(E15:E19,E21:E22,E24:E36,E57:E57,E59:E61)</f>
        <v>186</v>
      </c>
      <c r="F62" s="130"/>
      <c r="G62" s="130">
        <f>SUM(G15:G35,G38:G46,G59:G61)</f>
        <v>30</v>
      </c>
      <c r="H62" s="130">
        <f>SUM(H15:H35,H38:H46,H59:H61)</f>
        <v>20</v>
      </c>
      <c r="I62" s="130">
        <f>SUM(I15:I35,I38:I46,I59:I61)</f>
        <v>211</v>
      </c>
      <c r="J62" s="130"/>
      <c r="K62" s="130">
        <f>SUM(K15:K35,K38:K46,K59:K61)</f>
        <v>30</v>
      </c>
      <c r="L62" s="130">
        <f>SUM(L15:L35,L38:L46,L59:L61)</f>
        <v>0</v>
      </c>
      <c r="M62" s="130">
        <f>SUM(M15:M35,M38:M46,M59:M61)</f>
        <v>174</v>
      </c>
      <c r="N62" s="130"/>
      <c r="O62" s="130">
        <f>SUM(O15:O35,O38:O46,O57,O59:O61)</f>
        <v>30</v>
      </c>
      <c r="P62" s="130">
        <f>SUM(P15:P35,P38:P46,P59-P61)</f>
        <v>5</v>
      </c>
      <c r="Q62" s="130">
        <f>SUM(Q15:Q35,Q38:Q46,Q59-Q61)</f>
        <v>191</v>
      </c>
      <c r="R62" s="130"/>
      <c r="S62" s="130">
        <f>SUM(S15:S35,S38:S46,S57,S59:S61)</f>
        <v>30</v>
      </c>
      <c r="T62" s="130">
        <f>SUM(T15:T35,T38:T46,T59:T61)</f>
        <v>8</v>
      </c>
      <c r="U62" s="130">
        <f>SUM(U15:U35,U38:U46,U59:U61)</f>
        <v>130</v>
      </c>
      <c r="V62" s="130"/>
      <c r="W62" s="130">
        <f>SUM(W15:W35,W38:W46,W57,W59:W61)</f>
        <v>30</v>
      </c>
      <c r="X62" s="130">
        <f>SUM(X15:X35,X38:X46,X59:X61)</f>
        <v>0</v>
      </c>
      <c r="Y62" s="130">
        <f>SUM(Y15:Y35,Y38:Y46,Y59:Y61)</f>
        <v>84</v>
      </c>
      <c r="Z62" s="130"/>
      <c r="AA62" s="130">
        <f>SUM(AA15:AA35,AA38:AA46,AA57,AA59:AA61)</f>
        <v>30</v>
      </c>
      <c r="AB62" s="130">
        <v>1062</v>
      </c>
      <c r="AC62" s="130">
        <f>AC14+AC20+AC23+AC37+AC56+AC58</f>
        <v>180</v>
      </c>
      <c r="AD62" s="3"/>
    </row>
    <row r="63" spans="1:30" ht="45" customHeight="1" x14ac:dyDescent="0.3">
      <c r="A63" s="151" t="s">
        <v>76</v>
      </c>
      <c r="B63" s="151"/>
      <c r="C63" s="151"/>
      <c r="D63" s="130">
        <f>SUM(D15:D35,D48:D55,D59:D61)</f>
        <v>53</v>
      </c>
      <c r="E63" s="130">
        <f>SUM(E15:E35,E48:E55,E59:E61)</f>
        <v>186</v>
      </c>
      <c r="F63" s="130"/>
      <c r="G63" s="130">
        <f>SUM(G15:G35,G48:G55,G59:G61)</f>
        <v>30</v>
      </c>
      <c r="H63" s="130">
        <f>SUM(H15:H35,H48:H55,H59:H61)</f>
        <v>20</v>
      </c>
      <c r="I63" s="130">
        <f>SUM(I15:I35,I48:I55,I59:I61)</f>
        <v>211</v>
      </c>
      <c r="J63" s="130"/>
      <c r="K63" s="130">
        <f>SUM(K15:K35,K48:K55,K59:K61)</f>
        <v>30</v>
      </c>
      <c r="L63" s="130">
        <f>SUM(L15:L35,L48:L55,L59:L61)</f>
        <v>0</v>
      </c>
      <c r="M63" s="130">
        <f>SUM(M15:M35,M48:M55,M59:M61)</f>
        <v>174</v>
      </c>
      <c r="N63" s="130"/>
      <c r="O63" s="130">
        <f>SUM(O15:O35,O48:O55,O57,O59:O61)</f>
        <v>30</v>
      </c>
      <c r="P63" s="130">
        <f>SUM(P15:P35,P48:P55,P59:P61)</f>
        <v>0</v>
      </c>
      <c r="Q63" s="130">
        <f>SUM(Q15:Q35,Q48:Q55,Q59:Q61)</f>
        <v>198</v>
      </c>
      <c r="R63" s="130"/>
      <c r="S63" s="130">
        <f>SUM(S15:S35,S48:S55,S57,S59:S61)</f>
        <v>30</v>
      </c>
      <c r="T63" s="130">
        <f>SUM(T15:T35,T48:T55,T59:T61)</f>
        <v>8</v>
      </c>
      <c r="U63" s="130">
        <f>SUM(U15:U35,U48:U55,U59:U61)</f>
        <v>131</v>
      </c>
      <c r="V63" s="130"/>
      <c r="W63" s="130">
        <f>SUM(W15:W35,W48:W55,W57,W59:W61)</f>
        <v>30</v>
      </c>
      <c r="X63" s="130">
        <f>SUM(X15:X35,X48:X55,X59:X61)</f>
        <v>0</v>
      </c>
      <c r="Y63" s="130">
        <f>SUM(Y15:Y35,Y48:Y55,Y59:Y61)</f>
        <v>82</v>
      </c>
      <c r="Z63" s="130"/>
      <c r="AA63" s="130">
        <f>SUM(AA15:AA35,AA48:AA55,AA57,AA59:AA61)</f>
        <v>30</v>
      </c>
      <c r="AB63" s="130">
        <v>1063</v>
      </c>
      <c r="AC63" s="130">
        <f>AC14+AC20+AC23+AC47+AC56+AC58</f>
        <v>180</v>
      </c>
    </row>
    <row r="64" spans="1:30" ht="45" customHeight="1" x14ac:dyDescent="0.3">
      <c r="A64" s="151" t="s">
        <v>77</v>
      </c>
      <c r="B64" s="151"/>
      <c r="C64" s="151"/>
      <c r="D64" s="153">
        <f>D62+E62</f>
        <v>239</v>
      </c>
      <c r="E64" s="153"/>
      <c r="F64" s="153"/>
      <c r="G64" s="130">
        <f>G62</f>
        <v>30</v>
      </c>
      <c r="H64" s="145">
        <f>H62+I62</f>
        <v>231</v>
      </c>
      <c r="I64" s="146"/>
      <c r="J64" s="147"/>
      <c r="K64" s="130">
        <f>K62</f>
        <v>30</v>
      </c>
      <c r="L64" s="145">
        <f>L62+M62</f>
        <v>174</v>
      </c>
      <c r="M64" s="146"/>
      <c r="N64" s="147"/>
      <c r="O64" s="130">
        <f>O62</f>
        <v>30</v>
      </c>
      <c r="P64" s="145">
        <f>P62+Q62</f>
        <v>196</v>
      </c>
      <c r="Q64" s="146"/>
      <c r="R64" s="147"/>
      <c r="S64" s="130">
        <f>S62</f>
        <v>30</v>
      </c>
      <c r="T64" s="145">
        <f>T62+U62</f>
        <v>138</v>
      </c>
      <c r="U64" s="146"/>
      <c r="V64" s="147"/>
      <c r="W64" s="130">
        <f>W62</f>
        <v>30</v>
      </c>
      <c r="X64" s="145">
        <f>X62+Y62</f>
        <v>84</v>
      </c>
      <c r="Y64" s="146"/>
      <c r="Z64" s="147"/>
      <c r="AA64" s="130">
        <f>AA62</f>
        <v>30</v>
      </c>
      <c r="AB64" s="130">
        <f>D64+H64+L64+P64+T64+X64</f>
        <v>1062</v>
      </c>
      <c r="AC64" s="130">
        <f>G64+K64+O64+S64+W64+AA64</f>
        <v>180</v>
      </c>
    </row>
    <row r="65" spans="1:31" ht="45" customHeight="1" x14ac:dyDescent="0.3">
      <c r="A65" s="152" t="s">
        <v>78</v>
      </c>
      <c r="B65" s="152"/>
      <c r="C65" s="152"/>
      <c r="D65" s="154">
        <f>D63+E63</f>
        <v>239</v>
      </c>
      <c r="E65" s="154"/>
      <c r="F65" s="154"/>
      <c r="G65" s="131">
        <f>G63</f>
        <v>30</v>
      </c>
      <c r="H65" s="142">
        <f>H63+I63</f>
        <v>231</v>
      </c>
      <c r="I65" s="143"/>
      <c r="J65" s="144"/>
      <c r="K65" s="131">
        <f>K63</f>
        <v>30</v>
      </c>
      <c r="L65" s="142">
        <f>L63+M63</f>
        <v>174</v>
      </c>
      <c r="M65" s="143"/>
      <c r="N65" s="144"/>
      <c r="O65" s="131">
        <f>O63</f>
        <v>30</v>
      </c>
      <c r="P65" s="142">
        <f>P63+Q63</f>
        <v>198</v>
      </c>
      <c r="Q65" s="143"/>
      <c r="R65" s="144"/>
      <c r="S65" s="131">
        <f>S63</f>
        <v>30</v>
      </c>
      <c r="T65" s="142">
        <f>T63+U63</f>
        <v>139</v>
      </c>
      <c r="U65" s="143"/>
      <c r="V65" s="144"/>
      <c r="W65" s="131">
        <f>W63</f>
        <v>30</v>
      </c>
      <c r="X65" s="142">
        <f>X63+Y63</f>
        <v>82</v>
      </c>
      <c r="Y65" s="143"/>
      <c r="Z65" s="144"/>
      <c r="AA65" s="131">
        <f>AA63</f>
        <v>30</v>
      </c>
      <c r="AB65" s="131">
        <f>D65+H65+L65+P65+T65+X65</f>
        <v>1063</v>
      </c>
      <c r="AC65" s="131">
        <f>G65+K65+O65+S65+W65+AA65</f>
        <v>180</v>
      </c>
      <c r="AE65" s="4"/>
    </row>
    <row r="66" spans="1:31" ht="45" customHeight="1" x14ac:dyDescent="0.3">
      <c r="A66" s="132" t="s">
        <v>40</v>
      </c>
      <c r="B66" s="133"/>
      <c r="C66" s="134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"/>
      <c r="AE66" s="1"/>
    </row>
  </sheetData>
  <mergeCells count="62">
    <mergeCell ref="T65:V65"/>
    <mergeCell ref="X65:Z65"/>
    <mergeCell ref="A65:C65"/>
    <mergeCell ref="D65:F65"/>
    <mergeCell ref="H65:J65"/>
    <mergeCell ref="L65:N65"/>
    <mergeCell ref="P65:R65"/>
    <mergeCell ref="T11:W11"/>
    <mergeCell ref="X11:AA11"/>
    <mergeCell ref="B1:AC1"/>
    <mergeCell ref="B8:E8"/>
    <mergeCell ref="A10:A13"/>
    <mergeCell ref="B10:B13"/>
    <mergeCell ref="C10:C13"/>
    <mergeCell ref="D10:K10"/>
    <mergeCell ref="L10:S10"/>
    <mergeCell ref="T10:AA10"/>
    <mergeCell ref="AB10:AB13"/>
    <mergeCell ref="AC10:AC13"/>
    <mergeCell ref="K12:K13"/>
    <mergeCell ref="D11:G11"/>
    <mergeCell ref="H11:K11"/>
    <mergeCell ref="L11:O11"/>
    <mergeCell ref="P11:S11"/>
    <mergeCell ref="D12:D13"/>
    <mergeCell ref="E12:F12"/>
    <mergeCell ref="G12:G13"/>
    <mergeCell ref="H12:H13"/>
    <mergeCell ref="I12:J12"/>
    <mergeCell ref="AA12:AA13"/>
    <mergeCell ref="L12:L13"/>
    <mergeCell ref="M12:N12"/>
    <mergeCell ref="O12:O13"/>
    <mergeCell ref="P12:P13"/>
    <mergeCell ref="Q12:R12"/>
    <mergeCell ref="S12:S13"/>
    <mergeCell ref="T12:T13"/>
    <mergeCell ref="U12:V12"/>
    <mergeCell ref="W12:W13"/>
    <mergeCell ref="X12:X13"/>
    <mergeCell ref="Y12:Z12"/>
    <mergeCell ref="B14:AA14"/>
    <mergeCell ref="B20:AA20"/>
    <mergeCell ref="B23:AA23"/>
    <mergeCell ref="B36:AC36"/>
    <mergeCell ref="B37:AA37"/>
    <mergeCell ref="B47:AA47"/>
    <mergeCell ref="B56:AA56"/>
    <mergeCell ref="A62:C62"/>
    <mergeCell ref="A63:C63"/>
    <mergeCell ref="A64:C64"/>
    <mergeCell ref="D64:F64"/>
    <mergeCell ref="H64:J64"/>
    <mergeCell ref="L64:N64"/>
    <mergeCell ref="P64:R64"/>
    <mergeCell ref="T64:V64"/>
    <mergeCell ref="X64:Z64"/>
    <mergeCell ref="L57:N57"/>
    <mergeCell ref="P57:R57"/>
    <mergeCell ref="T57:V57"/>
    <mergeCell ref="X57:Z57"/>
    <mergeCell ref="B58:AA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Ziobro-Strzępek</dc:creator>
  <cp:lastModifiedBy>Agnieszka Habrat</cp:lastModifiedBy>
  <cp:lastPrinted>2021-11-13T21:41:18Z</cp:lastPrinted>
  <dcterms:created xsi:type="dcterms:W3CDTF">2021-05-17T09:43:53Z</dcterms:created>
  <dcterms:modified xsi:type="dcterms:W3CDTF">2024-01-19T09:11:07Z</dcterms:modified>
</cp:coreProperties>
</file>